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1000\МАУ ГОРСЕРВИС\2024\2. Закупки конкурентные\7. Аренда камаза МЗ\"/>
    </mc:Choice>
  </mc:AlternateContent>
  <bookViews>
    <workbookView xWindow="0" yWindow="0" windowWidth="28800" windowHeight="12300"/>
  </bookViews>
  <sheets>
    <sheet name="лист" sheetId="1" r:id="rId1"/>
  </sheets>
  <definedNames>
    <definedName name="_xlnm.Print_Area" localSheetId="0">лист!$A$1:$N$32</definedName>
  </definedNames>
  <calcPr calcId="162913"/>
</workbook>
</file>

<file path=xl/calcChain.xml><?xml version="1.0" encoding="utf-8"?>
<calcChain xmlns="http://schemas.openxmlformats.org/spreadsheetml/2006/main">
  <c r="I16" i="1" l="1"/>
  <c r="H15" i="1" l="1"/>
  <c r="K15" i="1" l="1"/>
  <c r="L15" i="1" s="1"/>
  <c r="M15" i="1" s="1"/>
  <c r="N15" i="1" s="1"/>
  <c r="I15" i="1"/>
  <c r="J15" i="1" l="1"/>
  <c r="N16" i="1"/>
  <c r="H9" i="1"/>
  <c r="I9" i="1"/>
  <c r="K9" i="1"/>
  <c r="L9" i="1" s="1"/>
  <c r="M9" i="1" s="1"/>
  <c r="N9" i="1" s="1"/>
  <c r="H10" i="1"/>
  <c r="I10" i="1"/>
  <c r="K10" i="1"/>
  <c r="L10" i="1" s="1"/>
  <c r="M10" i="1" s="1"/>
  <c r="N10" i="1" s="1"/>
  <c r="H11" i="1"/>
  <c r="I11" i="1"/>
  <c r="K11" i="1"/>
  <c r="L11" i="1" s="1"/>
  <c r="M11" i="1" s="1"/>
  <c r="N11" i="1" s="1"/>
  <c r="H12" i="1"/>
  <c r="I12" i="1"/>
  <c r="K12" i="1"/>
  <c r="L12" i="1" s="1"/>
  <c r="M12" i="1" s="1"/>
  <c r="N12" i="1" s="1"/>
  <c r="H13" i="1"/>
  <c r="I13" i="1"/>
  <c r="K13" i="1"/>
  <c r="L13" i="1" s="1"/>
  <c r="M13" i="1" s="1"/>
  <c r="N13" i="1" s="1"/>
  <c r="H14" i="1"/>
  <c r="I14" i="1"/>
  <c r="K14" i="1"/>
  <c r="L14" i="1" s="1"/>
  <c r="M14" i="1" s="1"/>
  <c r="N14" i="1" s="1"/>
  <c r="J9" i="1" l="1"/>
  <c r="J11" i="1"/>
  <c r="J13" i="1"/>
  <c r="J10" i="1"/>
  <c r="J12" i="1"/>
  <c r="J14" i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Здесь необходимо указать предмет контракта</t>
        </r>
      </text>
    </comment>
  </commentList>
</comments>
</file>

<file path=xl/sharedStrings.xml><?xml version="1.0" encoding="utf-8"?>
<sst xmlns="http://schemas.openxmlformats.org/spreadsheetml/2006/main" count="26" uniqueCount="25">
  <si>
    <t>литр</t>
  </si>
  <si>
    <t>Бензин АИ 98</t>
  </si>
  <si>
    <t>Бензин АИ 95</t>
  </si>
  <si>
    <t>Н(М)ЦК, ЦКЕП контракта с учетом округления цены за единицу (руб.)</t>
  </si>
  <si>
    <t>Цена за единицу изм. с округлением (вниз) до сотых долей после запятой (руб.)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</si>
  <si>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</si>
  <si>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</si>
  <si>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</si>
  <si>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</si>
  <si>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</si>
  <si>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 xml:space="preserve"> </t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</si>
  <si>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</si>
  <si>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</si>
  <si>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</si>
  <si>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Кол-во</t>
  </si>
  <si>
    <t>Ед. изм</t>
  </si>
  <si>
    <t>Основные характеристики объекта закупки</t>
  </si>
  <si>
    <t>№</t>
  </si>
  <si>
    <t xml:space="preserve">Исполнитель 
№1
</t>
  </si>
  <si>
    <t xml:space="preserve">Исполнитель 
№2 </t>
  </si>
  <si>
    <t xml:space="preserve">Исполнитель
№3 </t>
  </si>
  <si>
    <t>Заказчик:  Муниципальное автономное учреждение" Служба городского сервиса" г.Дербент</t>
  </si>
  <si>
    <t xml:space="preserve">час </t>
  </si>
  <si>
    <t>Обоснование начальной (максимальной) цены контракта   на услуги аренды спецтехники с экипажем</t>
  </si>
  <si>
    <t xml:space="preserve">Аренда спецтранспорта с экипажем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</si>
</sst>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р.&quot;"/>
    <numFmt numFmtId="165" formatCode="#,##0.00000"/>
    <numFmt numFmtId="166" formatCode="#,##0.0000000000"/>
    <numFmt numFmtId="167" formatCode="#,##0.000000"/>
    <numFmt numFmtId="168" formatCode="#,##0.00\ _₽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/>
    <xf numFmtId="0" fontId="3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7" fillId="0" borderId="3" xfId="0" applyFont="1" applyBorder="1" applyAlignment="1">
      <alignment horizontal="left" wrapText="1" shrinkToFit="1"/>
    </xf>
    <xf numFmtId="168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</xdr:row>
      <xdr:rowOff>1057275</xdr:rowOff>
    </xdr:from>
    <xdr:to>
      <xdr:col>9</xdr:col>
      <xdr:colOff>923925</xdr:colOff>
      <xdr:row>4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525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4</xdr:row>
      <xdr:rowOff>733425</xdr:rowOff>
    </xdr:from>
    <xdr:to>
      <xdr:col>8</xdr:col>
      <xdr:colOff>771525</xdr:colOff>
      <xdr:row>4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525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930275</xdr:colOff>
      <xdr:row>4</xdr:row>
      <xdr:rowOff>1528763</xdr:rowOff>
    </xdr:from>
    <xdr:to>
      <xdr:col>10</xdr:col>
      <xdr:colOff>1452563</xdr:colOff>
      <xdr:row>4</xdr:row>
      <xdr:rowOff>1919288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947738"/>
          <a:ext cx="60801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280987</xdr:colOff>
      <xdr:row>4</xdr:row>
      <xdr:rowOff>1330325</xdr:rowOff>
    </xdr:from>
    <xdr:to>
      <xdr:col>10</xdr:col>
      <xdr:colOff>442912</xdr:colOff>
      <xdr:row>4</xdr:row>
      <xdr:rowOff>1549400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987" y="949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"/>
  <sheetViews>
    <sheetView tabSelected="1" topLeftCell="A2" zoomScale="91" zoomScaleNormal="91" zoomScaleSheetLayoutView="90" zoomScalePageLayoutView="30" workbookViewId="0">
      <selection activeCell="B21" sqref="B21:N21"/>
    </sheetView>
  </sheetViews>
  <sheetFormatPr defaultRowHeight="12.75" x14ac:dyDescent="0.2"/>
  <cols>
    <col min="1" max="1" width="3.140625" style="1" customWidth="1"/>
    <col min="2" max="2" width="36.7109375" style="1" customWidth="1"/>
    <col min="3" max="3" width="7.28515625" style="1" customWidth="1"/>
    <col min="4" max="4" width="10" style="1" customWidth="1"/>
    <col min="5" max="5" width="15.5703125" style="1" customWidth="1"/>
    <col min="6" max="6" width="14.42578125" style="1" customWidth="1"/>
    <col min="7" max="7" width="14.140625" style="1" customWidth="1"/>
    <col min="8" max="8" width="13.7109375" style="1" customWidth="1"/>
    <col min="9" max="9" width="11.85546875" style="1" customWidth="1"/>
    <col min="10" max="10" width="14.140625" style="1" customWidth="1"/>
    <col min="11" max="11" width="22.7109375" style="1" customWidth="1"/>
    <col min="12" max="12" width="15.7109375" style="2" customWidth="1"/>
    <col min="13" max="13" width="14" style="1" customWidth="1"/>
    <col min="14" max="14" width="13.42578125" style="1" customWidth="1"/>
    <col min="15" max="15" width="9.140625" style="1"/>
    <col min="16" max="16" width="11.7109375" style="1" bestFit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7" ht="27.75" hidden="1" customHeight="1" x14ac:dyDescent="0.2">
      <c r="L1" s="50"/>
      <c r="M1" s="50"/>
      <c r="N1" s="50"/>
    </row>
    <row r="2" spans="1:17" ht="33" customHeight="1" x14ac:dyDescent="0.2">
      <c r="A2" s="31"/>
      <c r="B2" s="51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2"/>
    </row>
    <row r="3" spans="1:17" ht="22.5" customHeight="1" x14ac:dyDescent="0.2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40.5" customHeight="1" x14ac:dyDescent="0.2">
      <c r="A4" s="54" t="s">
        <v>17</v>
      </c>
      <c r="B4" s="55" t="s">
        <v>16</v>
      </c>
      <c r="C4" s="54" t="s">
        <v>15</v>
      </c>
      <c r="D4" s="54" t="s">
        <v>14</v>
      </c>
      <c r="E4" s="56" t="s">
        <v>13</v>
      </c>
      <c r="F4" s="56"/>
      <c r="G4" s="56"/>
      <c r="H4" s="57" t="s">
        <v>12</v>
      </c>
      <c r="I4" s="57"/>
      <c r="J4" s="57"/>
      <c r="K4" s="58" t="s">
        <v>11</v>
      </c>
      <c r="L4" s="59"/>
      <c r="M4" s="59"/>
      <c r="N4" s="60"/>
      <c r="Q4" s="1" t="s">
        <v>10</v>
      </c>
    </row>
    <row r="5" spans="1:17" ht="155.25" customHeight="1" x14ac:dyDescent="0.2">
      <c r="A5" s="54"/>
      <c r="B5" s="55"/>
      <c r="C5" s="54"/>
      <c r="D5" s="54"/>
      <c r="E5" s="40" t="s">
        <v>18</v>
      </c>
      <c r="F5" s="40" t="s">
        <v>19</v>
      </c>
      <c r="G5" s="40" t="s">
        <v>20</v>
      </c>
      <c r="H5" s="28" t="s">
        <v>9</v>
      </c>
      <c r="I5" s="26" t="s">
        <v>8</v>
      </c>
      <c r="J5" s="27" t="s">
        <v>7</v>
      </c>
      <c r="K5" s="30" t="s">
        <v>6</v>
      </c>
      <c r="L5" s="29" t="s">
        <v>5</v>
      </c>
      <c r="M5" s="28" t="s">
        <v>4</v>
      </c>
      <c r="N5" s="28" t="s">
        <v>3</v>
      </c>
    </row>
    <row r="6" spans="1:17" s="12" customFormat="1" ht="95.25" hidden="1" customHeight="1" x14ac:dyDescent="0.25">
      <c r="A6" s="22"/>
      <c r="B6" s="25"/>
      <c r="C6" s="21"/>
      <c r="D6" s="21"/>
      <c r="E6" s="20"/>
      <c r="F6" s="20"/>
      <c r="G6" s="20"/>
      <c r="H6" s="20"/>
      <c r="I6" s="19"/>
      <c r="J6" s="18"/>
      <c r="K6" s="24"/>
      <c r="L6" s="16"/>
      <c r="M6" s="15"/>
      <c r="N6" s="15"/>
      <c r="P6" s="13"/>
    </row>
    <row r="7" spans="1:17" s="12" customFormat="1" ht="29.25" hidden="1" customHeight="1" x14ac:dyDescent="0.25">
      <c r="A7" s="22">
        <v>3</v>
      </c>
      <c r="B7" s="23" t="s">
        <v>2</v>
      </c>
      <c r="C7" s="21" t="s">
        <v>0</v>
      </c>
      <c r="D7" s="21"/>
      <c r="E7" s="20"/>
      <c r="F7" s="20"/>
      <c r="G7" s="20"/>
      <c r="H7" s="20"/>
      <c r="I7" s="19"/>
      <c r="J7" s="18"/>
      <c r="K7" s="17"/>
      <c r="L7" s="16"/>
      <c r="M7" s="15"/>
      <c r="N7" s="15"/>
      <c r="P7" s="13"/>
    </row>
    <row r="8" spans="1:17" s="12" customFormat="1" ht="29.25" hidden="1" customHeight="1" x14ac:dyDescent="0.25">
      <c r="A8" s="22">
        <v>4</v>
      </c>
      <c r="B8" s="23" t="s">
        <v>1</v>
      </c>
      <c r="C8" s="21" t="s">
        <v>0</v>
      </c>
      <c r="D8" s="21"/>
      <c r="E8" s="20"/>
      <c r="F8" s="20"/>
      <c r="G8" s="20"/>
      <c r="H8" s="20"/>
      <c r="I8" s="19"/>
      <c r="J8" s="18"/>
      <c r="K8" s="17"/>
      <c r="L8" s="16"/>
      <c r="M8" s="15"/>
      <c r="N8" s="15"/>
      <c r="P8" s="13"/>
    </row>
    <row r="9" spans="1:17" s="12" customFormat="1" ht="29.25" hidden="1" customHeight="1" x14ac:dyDescent="0.25">
      <c r="A9" s="22">
        <v>5</v>
      </c>
      <c r="B9" s="23"/>
      <c r="C9" s="21"/>
      <c r="D9" s="21">
        <v>1</v>
      </c>
      <c r="E9" s="20">
        <v>0</v>
      </c>
      <c r="F9" s="20">
        <v>0</v>
      </c>
      <c r="G9" s="20">
        <v>0</v>
      </c>
      <c r="H9" s="20">
        <f t="shared" ref="H9:H14" si="0">AVERAGE(E9,F9,G9)</f>
        <v>0</v>
      </c>
      <c r="I9" s="19">
        <f t="shared" ref="I9:I15" si="1">SQRT(VAR(E9:G9))</f>
        <v>0</v>
      </c>
      <c r="J9" s="18" t="e">
        <f t="shared" ref="J9:J15" si="2">I9/H9*100</f>
        <v>#DIV/0!</v>
      </c>
      <c r="K9" s="17">
        <f t="shared" ref="K9:K14" si="3">D9*SUM(E9:G9)/COLUMNS(E9:G9)</f>
        <v>0</v>
      </c>
      <c r="L9" s="16">
        <f t="shared" ref="L9:L15" si="4">K9/D9</f>
        <v>0</v>
      </c>
      <c r="M9" s="15">
        <f t="shared" ref="M9:M14" si="5">ROUNDDOWN(L9,2)</f>
        <v>0</v>
      </c>
      <c r="N9" s="15">
        <f t="shared" ref="N9:N14" si="6">M9*D9</f>
        <v>0</v>
      </c>
      <c r="P9" s="13"/>
    </row>
    <row r="10" spans="1:17" s="12" customFormat="1" ht="29.25" hidden="1" customHeight="1" x14ac:dyDescent="0.25">
      <c r="A10" s="22">
        <v>6</v>
      </c>
      <c r="B10" s="23"/>
      <c r="C10" s="21"/>
      <c r="D10" s="21">
        <v>1</v>
      </c>
      <c r="E10" s="20">
        <v>0</v>
      </c>
      <c r="F10" s="20">
        <v>0</v>
      </c>
      <c r="G10" s="20">
        <v>0</v>
      </c>
      <c r="H10" s="20">
        <f t="shared" si="0"/>
        <v>0</v>
      </c>
      <c r="I10" s="19">
        <f t="shared" si="1"/>
        <v>0</v>
      </c>
      <c r="J10" s="18" t="e">
        <f t="shared" si="2"/>
        <v>#DIV/0!</v>
      </c>
      <c r="K10" s="17">
        <f t="shared" si="3"/>
        <v>0</v>
      </c>
      <c r="L10" s="16">
        <f t="shared" si="4"/>
        <v>0</v>
      </c>
      <c r="M10" s="15">
        <f t="shared" si="5"/>
        <v>0</v>
      </c>
      <c r="N10" s="15">
        <f t="shared" si="6"/>
        <v>0</v>
      </c>
      <c r="P10" s="13"/>
    </row>
    <row r="11" spans="1:17" s="12" customFormat="1" ht="29.25" hidden="1" customHeight="1" x14ac:dyDescent="0.25">
      <c r="A11" s="22">
        <v>7</v>
      </c>
      <c r="B11" s="23"/>
      <c r="C11" s="21"/>
      <c r="D11" s="21">
        <v>1</v>
      </c>
      <c r="E11" s="20">
        <v>0</v>
      </c>
      <c r="F11" s="20">
        <v>0</v>
      </c>
      <c r="G11" s="20">
        <v>0</v>
      </c>
      <c r="H11" s="20">
        <f t="shared" si="0"/>
        <v>0</v>
      </c>
      <c r="I11" s="19">
        <f t="shared" si="1"/>
        <v>0</v>
      </c>
      <c r="J11" s="18" t="e">
        <f t="shared" si="2"/>
        <v>#DIV/0!</v>
      </c>
      <c r="K11" s="17">
        <f t="shared" si="3"/>
        <v>0</v>
      </c>
      <c r="L11" s="16">
        <f t="shared" si="4"/>
        <v>0</v>
      </c>
      <c r="M11" s="15">
        <f t="shared" si="5"/>
        <v>0</v>
      </c>
      <c r="N11" s="15">
        <f t="shared" si="6"/>
        <v>0</v>
      </c>
      <c r="P11" s="13"/>
    </row>
    <row r="12" spans="1:17" s="12" customFormat="1" ht="29.25" hidden="1" customHeight="1" x14ac:dyDescent="0.25">
      <c r="A12" s="22">
        <v>8</v>
      </c>
      <c r="B12" s="23"/>
      <c r="C12" s="21"/>
      <c r="D12" s="21">
        <v>1</v>
      </c>
      <c r="E12" s="20">
        <v>0</v>
      </c>
      <c r="F12" s="20">
        <v>0</v>
      </c>
      <c r="G12" s="20">
        <v>0</v>
      </c>
      <c r="H12" s="20">
        <f t="shared" si="0"/>
        <v>0</v>
      </c>
      <c r="I12" s="19">
        <f t="shared" si="1"/>
        <v>0</v>
      </c>
      <c r="J12" s="18" t="e">
        <f t="shared" si="2"/>
        <v>#DIV/0!</v>
      </c>
      <c r="K12" s="17">
        <f t="shared" si="3"/>
        <v>0</v>
      </c>
      <c r="L12" s="16">
        <f t="shared" si="4"/>
        <v>0</v>
      </c>
      <c r="M12" s="15">
        <f t="shared" si="5"/>
        <v>0</v>
      </c>
      <c r="N12" s="15">
        <f t="shared" si="6"/>
        <v>0</v>
      </c>
      <c r="P12" s="13"/>
    </row>
    <row r="13" spans="1:17" s="12" customFormat="1" ht="27.75" hidden="1" customHeight="1" x14ac:dyDescent="0.25">
      <c r="A13" s="22">
        <v>9</v>
      </c>
      <c r="B13" s="23"/>
      <c r="C13" s="21"/>
      <c r="D13" s="21">
        <v>1</v>
      </c>
      <c r="E13" s="20">
        <v>0</v>
      </c>
      <c r="F13" s="20">
        <v>0</v>
      </c>
      <c r="G13" s="20">
        <v>0</v>
      </c>
      <c r="H13" s="20">
        <f t="shared" si="0"/>
        <v>0</v>
      </c>
      <c r="I13" s="19">
        <f t="shared" si="1"/>
        <v>0</v>
      </c>
      <c r="J13" s="18" t="e">
        <f t="shared" si="2"/>
        <v>#DIV/0!</v>
      </c>
      <c r="K13" s="17">
        <f t="shared" si="3"/>
        <v>0</v>
      </c>
      <c r="L13" s="16">
        <f t="shared" si="4"/>
        <v>0</v>
      </c>
      <c r="M13" s="15">
        <f t="shared" si="5"/>
        <v>0</v>
      </c>
      <c r="N13" s="15">
        <f t="shared" si="6"/>
        <v>0</v>
      </c>
      <c r="P13" s="13"/>
    </row>
    <row r="14" spans="1:17" s="12" customFormat="1" ht="28.5" hidden="1" customHeight="1" x14ac:dyDescent="0.25">
      <c r="A14" s="22">
        <v>10</v>
      </c>
      <c r="B14" s="23"/>
      <c r="C14" s="21"/>
      <c r="D14" s="21">
        <v>1</v>
      </c>
      <c r="E14" s="20">
        <v>0</v>
      </c>
      <c r="F14" s="20">
        <v>0</v>
      </c>
      <c r="G14" s="20">
        <v>0</v>
      </c>
      <c r="H14" s="20">
        <f t="shared" si="0"/>
        <v>0</v>
      </c>
      <c r="I14" s="19">
        <f t="shared" si="1"/>
        <v>0</v>
      </c>
      <c r="J14" s="18" t="e">
        <f t="shared" si="2"/>
        <v>#DIV/0!</v>
      </c>
      <c r="K14" s="17">
        <f t="shared" si="3"/>
        <v>0</v>
      </c>
      <c r="L14" s="16">
        <f t="shared" si="4"/>
        <v>0</v>
      </c>
      <c r="M14" s="15">
        <f t="shared" si="5"/>
        <v>0</v>
      </c>
      <c r="N14" s="15">
        <f t="shared" si="6"/>
        <v>0</v>
      </c>
      <c r="P14" s="13"/>
    </row>
    <row r="15" spans="1:17" s="12" customFormat="1" ht="15" x14ac:dyDescent="0.25">
      <c r="A15" s="38">
        <v>1</v>
      </c>
      <c r="B15" s="36" t="s">
        <v>24</v>
      </c>
      <c r="C15" s="21" t="s">
        <v>22</v>
      </c>
      <c r="D15" s="39">
        <v>568</v>
      </c>
      <c r="E15" s="37">
        <v>2800</v>
      </c>
      <c r="F15" s="37">
        <v>3000</v>
      </c>
      <c r="G15" s="37">
        <v>2500</v>
      </c>
      <c r="H15" s="20">
        <f>AVERAGE(E15,F15,G15)</f>
        <v>2766.6666666666665</v>
      </c>
      <c r="I15" s="19">
        <f t="shared" si="1"/>
        <v>251.66114784235833</v>
      </c>
      <c r="J15" s="18">
        <f t="shared" si="2"/>
        <v>9.0961860665912653</v>
      </c>
      <c r="K15" s="17">
        <f t="shared" ref="K15" si="7">D15*SUM(E15:G15)/COLUMNS(E15:G15)</f>
        <v>1571466.6666666667</v>
      </c>
      <c r="L15" s="16">
        <f t="shared" si="4"/>
        <v>2766.666666666667</v>
      </c>
      <c r="M15" s="15">
        <f>ROUNDDOWN(L15,2)</f>
        <v>2766.66</v>
      </c>
      <c r="N15" s="15">
        <f>M15*D15</f>
        <v>1571462.88</v>
      </c>
      <c r="P15" s="13"/>
    </row>
    <row r="16" spans="1:17" s="12" customFormat="1" ht="28.5" customHeight="1" x14ac:dyDescent="0.25">
      <c r="A16" s="34"/>
      <c r="B16" s="36"/>
      <c r="C16" s="21"/>
      <c r="D16" s="21"/>
      <c r="E16" s="20"/>
      <c r="F16" s="20"/>
      <c r="G16" s="20"/>
      <c r="H16" s="20"/>
      <c r="I16" s="19">
        <f>SUM(I15:I15)</f>
        <v>251.66114784235833</v>
      </c>
      <c r="J16" s="18"/>
      <c r="K16" s="17"/>
      <c r="L16" s="16"/>
      <c r="M16" s="15"/>
      <c r="N16" s="14">
        <f>SUM(N15:N15)</f>
        <v>1571462.88</v>
      </c>
      <c r="P16" s="13"/>
    </row>
    <row r="17" spans="1:14" customFormat="1" ht="15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s="12" customFormat="1" ht="21" customHeight="1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32" customFormat="1" ht="30.75" customHeight="1" x14ac:dyDescent="0.2">
      <c r="A19" s="35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customFormat="1" ht="15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customFormat="1" ht="15" customHeight="1" x14ac:dyDescent="0.25">
      <c r="A21" s="3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customFormat="1" ht="15" x14ac:dyDescent="0.25">
      <c r="A22" s="3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customFormat="1" ht="15.75" customHeight="1" x14ac:dyDescent="0.25">
      <c r="A23" s="3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customFormat="1" ht="15.75" customHeight="1" x14ac:dyDescent="0.25">
      <c r="A24" s="3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customFormat="1" ht="15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customFormat="1" ht="15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customFormat="1" ht="15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s="32" customFormat="1" ht="14.25" customHeight="1" x14ac:dyDescent="0.25">
      <c r="B28" s="8"/>
      <c r="C28" s="3"/>
      <c r="D28" s="3"/>
      <c r="E28" s="3"/>
      <c r="F28" s="3"/>
      <c r="G28" s="3"/>
      <c r="H28" s="3"/>
      <c r="I28" s="3"/>
      <c r="J28" s="3"/>
      <c r="K28" s="3"/>
      <c r="L28" s="4"/>
      <c r="M28" s="3"/>
      <c r="N28" s="3"/>
    </row>
    <row r="29" spans="1:14" s="32" customFormat="1" ht="15.75" x14ac:dyDescent="0.25">
      <c r="A29" s="7"/>
      <c r="B29" s="41"/>
      <c r="C29" s="41"/>
      <c r="D29" s="5"/>
      <c r="E29" s="49"/>
      <c r="F29" s="49"/>
      <c r="G29" s="49"/>
      <c r="H29" s="3"/>
      <c r="I29" s="3"/>
      <c r="J29" s="3"/>
      <c r="K29" s="3"/>
      <c r="L29" s="4"/>
      <c r="M29" s="3"/>
      <c r="N29" s="3"/>
    </row>
    <row r="30" spans="1:14" s="32" customFormat="1" ht="15.75" x14ac:dyDescent="0.25">
      <c r="A30" s="3"/>
      <c r="B30" s="6"/>
      <c r="C30" s="3"/>
      <c r="D30" s="5"/>
      <c r="E30" s="42"/>
      <c r="F30" s="42"/>
      <c r="G30" s="42"/>
      <c r="H30" s="3"/>
      <c r="I30" s="3"/>
      <c r="J30" s="3"/>
      <c r="K30" s="3"/>
      <c r="L30" s="4"/>
      <c r="M30" s="3"/>
      <c r="N30" s="3"/>
    </row>
    <row r="39" spans="1:14" s="12" customFormat="1" ht="21" customHeight="1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1:14" ht="30.75" customHeight="1" x14ac:dyDescent="0.2">
      <c r="A40" s="11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 customFormat="1" ht="1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customFormat="1" ht="15" customHeight="1" x14ac:dyDescent="0.25">
      <c r="A42" s="10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customFormat="1" ht="15" x14ac:dyDescent="0.25">
      <c r="A43" s="1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customFormat="1" ht="15.7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4" customFormat="1" ht="15.7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customFormat="1" ht="15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customFormat="1" ht="15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4" customFormat="1" ht="15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4.25" customHeight="1" x14ac:dyDescent="0.25">
      <c r="B49" s="8"/>
      <c r="C49" s="3"/>
      <c r="D49" s="3"/>
      <c r="E49" s="3"/>
      <c r="F49" s="3"/>
      <c r="G49" s="3"/>
      <c r="H49" s="3"/>
      <c r="I49" s="3"/>
      <c r="J49" s="3"/>
      <c r="K49" s="3"/>
      <c r="L49" s="4"/>
      <c r="M49" s="3"/>
      <c r="N49" s="3"/>
    </row>
    <row r="50" spans="1:14" ht="15.75" x14ac:dyDescent="0.25">
      <c r="A50" s="3"/>
      <c r="B50" s="6"/>
      <c r="C50" s="3"/>
      <c r="D50" s="5"/>
      <c r="E50" s="42"/>
      <c r="F50" s="42"/>
      <c r="G50" s="42"/>
      <c r="H50" s="3"/>
      <c r="I50" s="3"/>
      <c r="J50" s="3"/>
      <c r="K50" s="3"/>
      <c r="L50" s="4"/>
      <c r="M50" s="3"/>
      <c r="N50" s="3"/>
    </row>
  </sheetData>
  <mergeCells count="34">
    <mergeCell ref="L1:N1"/>
    <mergeCell ref="B2:L2"/>
    <mergeCell ref="M2:N2"/>
    <mergeCell ref="A3:N3"/>
    <mergeCell ref="A4:A5"/>
    <mergeCell ref="B4:B5"/>
    <mergeCell ref="C4:C5"/>
    <mergeCell ref="D4:D5"/>
    <mergeCell ref="E4:G4"/>
    <mergeCell ref="H4:J4"/>
    <mergeCell ref="K4:N4"/>
    <mergeCell ref="B24:N24"/>
    <mergeCell ref="B25:N25"/>
    <mergeCell ref="B17:N17"/>
    <mergeCell ref="A41:N41"/>
    <mergeCell ref="B42:N42"/>
    <mergeCell ref="B39:N39"/>
    <mergeCell ref="B40:N40"/>
    <mergeCell ref="B26:N26"/>
    <mergeCell ref="E29:G29"/>
    <mergeCell ref="B18:N18"/>
    <mergeCell ref="B19:N19"/>
    <mergeCell ref="A20:N20"/>
    <mergeCell ref="B21:N21"/>
    <mergeCell ref="B22:N22"/>
    <mergeCell ref="E30:G30"/>
    <mergeCell ref="B23:N23"/>
    <mergeCell ref="B29:C29"/>
    <mergeCell ref="E50:G50"/>
    <mergeCell ref="B43:N43"/>
    <mergeCell ref="B44:N44"/>
    <mergeCell ref="B45:N45"/>
    <mergeCell ref="B46:N46"/>
    <mergeCell ref="B47:N47"/>
  </mergeCells>
  <conditionalFormatting sqref="J6:J16">
    <cfRule type="cellIs" dxfId="0" priority="5" operator="greaterThan">
      <formula>33</formula>
    </cfRule>
  </conditionalFormatting>
  <pageMargins left="0.25" right="0.25" top="0.75" bottom="0.75" header="0.3" footer="0.3"/>
  <pageSetup paperSize="9" scale="68" fitToHeight="2" orientation="landscape" r:id="rId1"/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QX+Hjzf3XiOEHsLOK7xir5KaTWldf7dukuRsfJ4EbqE=</DigestValue>
    </Reference>
    <Reference Type="http://www.w3.org/2000/09/xmldsig#Object" URI="#idOfficeObject">
      <DigestMethod Algorithm="urn:ietf:params:xml:ns:cpxmlsec:algorithms:gostr34112012-256"/>
      <DigestValue>Rd7D+cjh1OgPfxdOHrguA1UBhSSNcv6Li8grYqZNS5E=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VDFeuJk6utCh9Ghf/Yqvc0yO0Q+sn3SOOu2T2o0Vaqk=</DigestValue>
    </Reference>
  </SignedInfo>
  <SignatureValue>hPXAlFam7RpiHOTP+Q9/az0zls75SIx9w2pHuFS/NjycM4V6N561iNjlyxYoduwz
3TqyY1o9h1wLhbRh61WBEA==</SignatureValue>
  <KeyInfo>
    <X509Data>
      <X509Certificate>MIIJITCCCM6gAwIBAgIQXFK+NphbGUMTMSRckQFZhzAKBggqhQMHAQEDAjCCAVcx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BAYTAlJVMS4wLAYDVQQKDCXQmtCw0LfQvdCw0YfQtdC50YHRgtCy0L4g0KDQvtGB
0YHQuNC4MS4wLAYDVQQDDCXQmtCw0LfQvdCw0YfQtdC50YHRgtCy0L4g0KDQvtGB
0YHQuNC4MB4XDTIzMDkyMTEzMzEwMFoXDTI0MTIxNDEzMzEwMFowggIkMQswCQYD
VQQGEwJSVTEuMCwGA1UECAwl0KDQtdGB0L/Rg9Cx0LvQuNC60LAg0JTQsNCz0LXR
gdGC0LDQvTEtMCsGA1UEBwwk0LMu0JTQsNCz0LXRgdGC0LDQvdGB0LrQuNC1INCe
0LPQvdC4MRkwFwYDVQQMDBDQlNC40YDQtdC60YLQvtGAMYHAMIG9BgNVBAoMgbXQ
nNCj0J3QmNCm0JjQn9CQ0JvQrNCd0J7QlSDQkNCS0KLQntCd0J7QnNCd0J7QlSDQ
o9Cn0KDQldCW0JTQldCd0JjQlSAi0KHQm9Cj0JbQkdCQINCT0J7QoNCe0JTQodCa
0J7Qk9CeINCh0JXQoNCS0JjQodCQIiDQk9Ce0KDQntCU0KHQmtCe0JPQniDQntCa
0KDQo9CT0JAgItCT0J7QoNCe0JQg0JTQldCg0JHQldCd0KIiMRYwFAYFKoUDZAMS
CzA2OTgzODMxOTI0MRowGAYIKoUDA4EDAQESDDA1NDIwNTEzMTg4NTEkMCIGCSqG
SIb3DQEJARYVbWJ1LmdvcnNlcnZpc0BtYWlsLnJ1MSgwJgYDVQQqDB/QkNGB0LvQ
sNC9INCc0LXQtNC20LjQtNC+0LLQuNGHMRkwFwYDVQQEDBDQoNCw0LTQttCw0LHQ
vtCyMTkwNwYDVQQDDDDQoNCw0LTQttCw0LHQvtCyINCQ0YHQu9Cw0L0g0JzQtdC0
0LbQuNC00L7QstC40YcwZjAfBggqhQMHAQEBATATBgcqhQMCAiQABggqhQMHAQEC
AgNDAARAvKOIz+FVm4NDjKYJAKjrR/daPiA3hOfem9QFijWVV8k5p0OjP7D5PnDA
80oP2XbPvG3EXGXep0ub2TYLrecmpKOCBJwwggSYMA4GA1UdDwEB/wQEAwID+DAT
BgNVHSUEDDAKBggrBgEFBQcDAjATBgNVHSAEDDAKMAgGBiqFA2RxATAMBgUqhQNk
cgQDAgEAMCwGBSqFA2RvBCMMIdCa0YDQuNC/0YLQvtCf0YDQviBDU1AgKDQuMC45
OTM5KTCCAaMGBSqFA2RwBIIBmDCCAZQMgYfQn9GA0L7Qs9GA0LDQvNC80L3Qvi3Q
sNC/0L/QsNGA0LDRgtC90YvQuSDQutC+0LzQv9C70LXQutGBIFZpUE5ldCBQS0kg
U2VydmljZSAo0L3QsCDQsNC/0L/QsNGA0LDRgtC90L7QuSDQv9C70LDRgtGE0L7R
gNC80LUgSFNNIDIwMDBRMikMaNCf0YDQvtCz0YDQsNC80LzQvdC+LdCw0L/Qv9Cw
0YDQsNGC0L3Ri9C5INC60L7QvNC/0LvQtdC60YEgwqvQrtC90LjRgdC10YDRgi3Q
k9Ce0KHQosK7LiDQktC10YDRgdC40Y8gNC4wDE7QodC10YDRgtC40YTQuNC60LDR
giDRgdC+0L7RgtCy0LXRgtGB0YLQstC40Y8g4oSW0KHQpC8xMjQtMzc0MyDQvtGC
IDA0LjA5LjIwMTkMTtCX0LDQutC70Y7Rh9C10L3QuNC1INC90LAg0YHRgNC10LTR
gdGC0LLQviDQo9CmIOKEljE0OS83LzYvMjEzINC+0YIgMzAuMDMuMjAyMzBmBgNV
HR8EXzBdMC6gLKAqhihodHRwOi8vY3JsLnJvc2them5hLnJ1L2NybC91Y2ZrXzIw
MjMuY3JsMCugKaAnhiVodHRwOi8vY3JsLmZrLmxvY2FsL2NybC91Y2ZrXzIwMjMu
Y3JsMHcGCCsGAQUFBwEBBGswaTA0BggrBgEFBQcwAoYoaHR0cDovL2NybC5yb3Nr
YXpuYS5ydS9jcmwvdWNma18yMDIzLmNydDAxBggrBgEFBQcwAoYlaHR0cDovL2Ny
bC5may5sb2NhbC9jcmwvdWNma18yMDIzLmNydDAdBgNVHQ4EFgQUXZfJevGwdFSy
KfzJjt+mK4ehpdMwggF3BgNVHSMEggFuMIIBaoAUpwuVKG+f5EuKUYCyhR+JSvzn
8JyhggFDpIIBPzCCATsxITAfBgkqhkiG9w0BCQEWEmRpdEBkaWdpdGFsLmdvdi5y
dTELMAkGA1UEBhMCUlUxGDAWBgNVBAgMDzc3INCc0L7RgdC60LLQsDEZMBcGA1UE
BwwQ0LMuINCc0L7RgdC60LLQsDFTMFEGA1UECQxK0J/RgNC10YHQvdC10L3RgdC6
0LDRjyDQvdCw0LHQtdGA0LXQttC90LDRjywg0LTQvtC8IDEwLCDRgdGC0YDQvtC1
0L3QuNC1IDIxJjAkBgNVBAoMHdCc0LjQvdGG0LjRhNGA0Ysg0KDQvtGB0YHQuNC4
MRgwFgYFKoUDZAESDTEwNDc3MDIwMjY3MDExFTATBgUqhQNkBBIKNzcxMDQ3NDM3
NTEmMCQGA1UEAwwd0JzQuNC90YbQuNGE0YDRiyDQoNC+0YHRgdC40LiCCwDwqeKJ
AAAAAAeeMAoGCCqFAwcBAQMCA0EAMF5I1KTOUZdATaIaDPnj9HKXZlSFcVkaIitv
7rTshUpVOCGtHpT/zEt5ihDKi0qg76pwsZPmEe9lLxbBmyGp+Q==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6iyVV4wZzsjrAHxWdpJWDmKqzo4=</DigestValue>
      </Reference>
      <Reference URI="/xl/comments1.xml?ContentType=application/vnd.openxmlformats-officedocument.spreadsheetml.comments+xml">
        <DigestMethod Algorithm="http://www.w3.org/2000/09/xmldsig#sha1"/>
        <DigestValue>j7qMGn5DQdlaTuGznt/Tt2oWXiU=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m0IpEA106prmDT9mERlrao7dUW0=</DigestValue>
      </Reference>
      <Reference URI="/xl/drawings/drawing1.xml?ContentType=application/vnd.openxmlformats-officedocument.drawing+xml">
        <DigestMethod Algorithm="http://www.w3.org/2000/09/xmldsig#sha1"/>
        <DigestValue>AlWMwWnLLXckqqQ7tV+AfucHDn0=</DigestValue>
      </Reference>
      <Reference URI="/xl/drawings/vmlDrawing1.vml?ContentType=application/vnd.openxmlformats-officedocument.vmlDrawing">
        <DigestMethod Algorithm="http://www.w3.org/2000/09/xmldsig#sha1"/>
        <DigestValue>+yfUUfhJZA14T+vzw1RL1vjfxLs=</DigestValue>
      </Reference>
      <Reference URI="/xl/media/image1.wmf?ContentType=image/x-wmf">
        <DigestMethod Algorithm="http://www.w3.org/2000/09/xmldsig#sha1"/>
        <DigestValue>E1R1ti+MK7R7HmH7TYaeuTATbNo=</DigestValue>
      </Reference>
      <Reference URI="/xl/media/image2.wmf?ContentType=image/x-wmf">
        <DigestMethod Algorithm="http://www.w3.org/2000/09/xmldsig#sha1"/>
        <DigestValue>niBY1ZABL7Ta92+OvbrAvr5QT1k=</DigestValue>
      </Reference>
      <Reference URI="/xl/media/image3.wmf?ContentType=image/x-wmf">
        <DigestMethod Algorithm="http://www.w3.org/2000/09/xmldsig#sha1"/>
        <DigestValue>umoKHga9ZsT2FZYE7YZwlcPW7Og=</DigestValue>
      </Reference>
      <Reference URI="/xl/media/image4.wmf?ContentType=image/x-wmf">
        <DigestMethod Algorithm="http://www.w3.org/2000/09/xmldsig#sha1"/>
        <DigestValue>PE6J3XUi3M4Y7Px2lAOimyNY3/c=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l0STKxDZgI4+lwhyNDapphIsReA=</DigestValue>
      </Reference>
      <Reference URI="/xl/sharedStrings.xml?ContentType=application/vnd.openxmlformats-officedocument.spreadsheetml.sharedStrings+xml">
        <DigestMethod Algorithm="http://www.w3.org/2000/09/xmldsig#sha1"/>
        <DigestValue>nNGa8ZkOGiHZaWObc3hlQlaOQkc=</DigestValue>
      </Reference>
      <Reference URI="/xl/styles.xml?ContentType=application/vnd.openxmlformats-officedocument.spreadsheetml.styles+xml">
        <DigestMethod Algorithm="http://www.w3.org/2000/09/xmldsig#sha1"/>
        <DigestValue>GnZseVL3o5H5KZIddayxl33UitA=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GRfVd/rM8IqC66qrF0149XvFPt4=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uQzDUe31Ond2qTKJYvwpacOhhFo=</DigestValue>
      </Reference>
      <Reference URI="/xl/worksheets/sheet1.xml?ContentType=application/vnd.openxmlformats-officedocument.spreadsheetml.worksheet+xml">
        <DigestMethod Algorithm="http://www.w3.org/2000/09/xmldsig#sha1"/>
        <DigestValue>zRBp548EM662dxmaNuhSUf9xLI0=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2024-10-21T23:03:22Z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2024-10-21T23:03:22Z</xd:SigningTime>
          <xd:SigningCertificate>
            <xd:Cert>
              <xd:CertDigest>
                <DigestMethod Algorithm="http://www.w3.org/2000/09/xmldsig#sha1"/>
                <DigestValue>Jsg4Q53GwT9Xzotyx8G+c8uQll0=</DigestValue>
              </xd:CertDigest>
              <xd:IssuerSerial>
                <X509IssuerName>CN=Казначейство России,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122718601937909438799250763195208522119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MSI</cp:lastModifiedBy>
  <cp:lastPrinted>2019-08-13T13:09:37Z</cp:lastPrinted>
  <dcterms:created xsi:type="dcterms:W3CDTF">2019-06-03T06:22:02Z</dcterms:created>
  <dcterms:modified xsi:type="dcterms:W3CDTF">2024-10-21T22:28:54Z</dcterms:modified>
</cp:coreProperties>
</file>