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НМЦД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5" i="1"/>
  <c r="L14" i="1" l="1"/>
  <c r="M14" i="1" s="1"/>
  <c r="O14" i="1"/>
  <c r="L5" i="1" l="1"/>
  <c r="M5" i="1" s="1"/>
  <c r="O5" i="1"/>
  <c r="O13" i="1" l="1"/>
  <c r="L13" i="1"/>
  <c r="M13" i="1" s="1"/>
  <c r="O12" i="1"/>
  <c r="O11" i="1"/>
  <c r="L10" i="1"/>
  <c r="M10" i="1" s="1"/>
  <c r="L9" i="1"/>
  <c r="M9" i="1" s="1"/>
  <c r="O8" i="1"/>
  <c r="O7" i="1"/>
  <c r="L7" i="1"/>
  <c r="M7" i="1" s="1"/>
  <c r="O6" i="1"/>
  <c r="O9" i="1" l="1"/>
  <c r="L11" i="1"/>
  <c r="M11" i="1" s="1"/>
  <c r="O10" i="1"/>
  <c r="L12" i="1"/>
  <c r="M12" i="1" s="1"/>
  <c r="L6" i="1"/>
  <c r="M6" i="1" s="1"/>
  <c r="L8" i="1"/>
  <c r="M8" i="1" s="1"/>
  <c r="O15" i="1" l="1"/>
  <c r="K17" i="1" s="1"/>
</calcChain>
</file>

<file path=xl/sharedStrings.xml><?xml version="1.0" encoding="utf-8"?>
<sst xmlns="http://schemas.openxmlformats.org/spreadsheetml/2006/main" count="53" uniqueCount="35">
  <si>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</si>
  <si>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</si>
  <si>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</si>
  <si>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</si>
  <si>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</si>
  <si>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</si>
  <si>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</si>
  <si>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</si>
  <si>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</si>
  <si>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</si>
  <si>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</si>
  <si>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</si>
  <si>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</si>
  <si>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</si>
  <si>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</si>
  <si>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</si>
  <si>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в соответствии с ТЗ</t>
  </si>
  <si>
    <t>шт</t>
  </si>
  <si>
    <t>В результате проведенного расчета Н(М)Ц договора составила:</t>
  </si>
  <si>
    <t>рублей</t>
  </si>
  <si>
    <t>Молоко питьевое пастеризованное</t>
  </si>
  <si>
    <t>Йогурт молочный</t>
  </si>
  <si>
    <t>Кефир</t>
  </si>
  <si>
    <t>Ряженка</t>
  </si>
  <si>
    <t>Снежок</t>
  </si>
  <si>
    <t>Масло</t>
  </si>
  <si>
    <t>Сметана</t>
  </si>
  <si>
    <t>Творог</t>
  </si>
  <si>
    <t>Молоко витаминизированное</t>
  </si>
  <si>
    <t>Молоко ультрапастеризованное</t>
  </si>
  <si>
    <t>Обоснование начальной (максимальной) цены Договора на поставку продуктов питания (молоко и молочная продукция)</t>
  </si>
  <si>
    <t xml:space="preserve">При определениеии начальной (максимальной) цены Договора на поставку продуктов питания (молоко и молочная продукция) применен метод сопоставимых рыночных цен (анализ рынка). </t>
  </si>
  <si>
    <t>Средняя арифметическая цена за единицу     &lt;ц&gt;</t>
  </si>
  <si>
    <t>Расчет Н (М)ЦД по формуле                             v - количество (объем) закупаемого товара (работы, услуги);
     ц - ср. цена за единицу    ЦКЕП = v*ц</t>
  </si>
  <si>
    <t>Приложение № 2
к запросу цен в электронной форме 
от «___» __________ 202_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</si>
</sst>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70" zoomScaleNormal="70" workbookViewId="0">
      <selection activeCell="E12" sqref="E12"/>
    </sheetView>
  </sheetViews>
  <sheetFormatPr defaultColWidth="9.140625" defaultRowHeight="12.75" x14ac:dyDescent="0.2"/>
  <cols>
    <col min="1" max="1" width="5" style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1" t="s">
        <v>34</v>
      </c>
      <c r="L1" s="31"/>
      <c r="M1" s="31"/>
      <c r="N1" s="31"/>
      <c r="O1" s="31"/>
    </row>
    <row r="2" spans="1:15" ht="39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9" customHeight="1" x14ac:dyDescent="0.2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/>
      <c r="H3" s="33"/>
      <c r="I3" s="2"/>
      <c r="J3" s="2"/>
      <c r="K3" s="34" t="s">
        <v>6</v>
      </c>
      <c r="L3" s="34"/>
      <c r="M3" s="34"/>
      <c r="N3" s="35" t="s">
        <v>7</v>
      </c>
      <c r="O3" s="35"/>
    </row>
    <row r="4" spans="1:15" ht="144" customHeight="1" x14ac:dyDescent="0.2">
      <c r="A4" s="33"/>
      <c r="B4" s="33"/>
      <c r="C4" s="33"/>
      <c r="D4" s="33"/>
      <c r="E4" s="33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32</v>
      </c>
      <c r="L4" s="2" t="s">
        <v>13</v>
      </c>
      <c r="M4" s="2" t="s">
        <v>14</v>
      </c>
      <c r="N4" s="3" t="s">
        <v>15</v>
      </c>
      <c r="O4" s="3" t="s">
        <v>33</v>
      </c>
    </row>
    <row r="5" spans="1:15" s="4" customFormat="1" ht="31.5" x14ac:dyDescent="0.25">
      <c r="A5" s="5">
        <v>1</v>
      </c>
      <c r="B5" s="6" t="s">
        <v>20</v>
      </c>
      <c r="C5" s="7" t="s">
        <v>16</v>
      </c>
      <c r="D5" s="8" t="s">
        <v>17</v>
      </c>
      <c r="E5" s="9">
        <v>1800</v>
      </c>
      <c r="F5" s="10">
        <v>65</v>
      </c>
      <c r="G5" s="10">
        <v>71.5</v>
      </c>
      <c r="H5" s="27">
        <v>75</v>
      </c>
      <c r="I5" s="10"/>
      <c r="J5" s="10"/>
      <c r="K5" s="10">
        <f>AVERAGE(F5:H5)</f>
        <v>70.5</v>
      </c>
      <c r="L5" s="11">
        <f>SQRT(((SUM((POWER(H5-K5,2)),(POWER(G5-K5,2)),(POWER(F5-K5,2)))/(COLUMNS(F5:H5)-1))))</f>
        <v>5.0744457825461096</v>
      </c>
      <c r="M5" s="11">
        <f>L5/K5*100</f>
        <v>7.1977954362356167</v>
      </c>
      <c r="N5" s="12">
        <v>70.5</v>
      </c>
      <c r="O5" s="12">
        <f>N5*E5</f>
        <v>126900</v>
      </c>
    </row>
    <row r="6" spans="1:15" s="4" customFormat="1" ht="31.5" x14ac:dyDescent="0.25">
      <c r="A6" s="5">
        <v>2</v>
      </c>
      <c r="B6" s="6" t="s">
        <v>21</v>
      </c>
      <c r="C6" s="7" t="s">
        <v>16</v>
      </c>
      <c r="D6" s="8" t="s">
        <v>17</v>
      </c>
      <c r="E6" s="9">
        <v>430</v>
      </c>
      <c r="F6" s="10">
        <v>62</v>
      </c>
      <c r="G6" s="10">
        <v>68.2</v>
      </c>
      <c r="H6" s="27">
        <v>71.599999999999994</v>
      </c>
      <c r="I6" s="10"/>
      <c r="J6" s="10"/>
      <c r="K6" s="10">
        <f t="shared" ref="K6:K14" si="0">AVERAGE(F6:H6)</f>
        <v>67.266666666666666</v>
      </c>
      <c r="L6" s="11">
        <f t="shared" ref="L6:L14" si="1">SQRT(((SUM((POWER(H6-K6,2)),(POWER(G6-K6,2)),(POWER(F6-K6,2)))/(COLUMNS(F6:H6)-1))))</f>
        <v>4.8675798230058138</v>
      </c>
      <c r="M6" s="26">
        <f t="shared" ref="M6:M14" si="2">L6/K6*100</f>
        <v>7.2362435426250951</v>
      </c>
      <c r="N6" s="12">
        <v>67.27</v>
      </c>
      <c r="O6" s="12">
        <f t="shared" ref="O6:O14" si="3">N6*E6</f>
        <v>28926.1</v>
      </c>
    </row>
    <row r="7" spans="1:15" s="4" customFormat="1" ht="31.5" x14ac:dyDescent="0.25">
      <c r="A7" s="5">
        <v>3</v>
      </c>
      <c r="B7" s="6" t="s">
        <v>22</v>
      </c>
      <c r="C7" s="7" t="s">
        <v>16</v>
      </c>
      <c r="D7" s="8" t="s">
        <v>17</v>
      </c>
      <c r="E7" s="9">
        <v>190</v>
      </c>
      <c r="F7" s="10">
        <v>35.1</v>
      </c>
      <c r="G7" s="10">
        <v>38.6</v>
      </c>
      <c r="H7" s="27">
        <v>40.5</v>
      </c>
      <c r="I7" s="10"/>
      <c r="J7" s="10"/>
      <c r="K7" s="10">
        <f t="shared" si="0"/>
        <v>38.06666666666667</v>
      </c>
      <c r="L7" s="11">
        <f t="shared" si="1"/>
        <v>2.7392213005402337</v>
      </c>
      <c r="M7" s="11">
        <f t="shared" si="2"/>
        <v>7.1958528035207543</v>
      </c>
      <c r="N7" s="12">
        <v>38.07</v>
      </c>
      <c r="O7" s="12">
        <f t="shared" si="3"/>
        <v>7233.3</v>
      </c>
    </row>
    <row r="8" spans="1:15" s="4" customFormat="1" ht="31.5" x14ac:dyDescent="0.25">
      <c r="A8" s="5">
        <v>4</v>
      </c>
      <c r="B8" s="6" t="s">
        <v>23</v>
      </c>
      <c r="C8" s="7" t="s">
        <v>16</v>
      </c>
      <c r="D8" s="8" t="s">
        <v>17</v>
      </c>
      <c r="E8" s="9">
        <v>210</v>
      </c>
      <c r="F8" s="10">
        <v>35.1</v>
      </c>
      <c r="G8" s="10">
        <v>38.6</v>
      </c>
      <c r="H8" s="27">
        <v>40.5</v>
      </c>
      <c r="I8" s="10"/>
      <c r="J8" s="10"/>
      <c r="K8" s="10">
        <f t="shared" si="0"/>
        <v>38.06666666666667</v>
      </c>
      <c r="L8" s="11">
        <f t="shared" si="1"/>
        <v>2.7392213005402337</v>
      </c>
      <c r="M8" s="11">
        <f t="shared" si="2"/>
        <v>7.1958528035207543</v>
      </c>
      <c r="N8" s="12">
        <v>38.07</v>
      </c>
      <c r="O8" s="12">
        <f t="shared" si="3"/>
        <v>7994.7</v>
      </c>
    </row>
    <row r="9" spans="1:15" s="4" customFormat="1" ht="31.5" x14ac:dyDescent="0.25">
      <c r="A9" s="5">
        <v>5</v>
      </c>
      <c r="B9" s="6" t="s">
        <v>24</v>
      </c>
      <c r="C9" s="7" t="s">
        <v>16</v>
      </c>
      <c r="D9" s="8" t="s">
        <v>17</v>
      </c>
      <c r="E9" s="9">
        <v>370</v>
      </c>
      <c r="F9" s="10">
        <v>35.1</v>
      </c>
      <c r="G9" s="10">
        <v>38.6</v>
      </c>
      <c r="H9" s="27">
        <v>40.5</v>
      </c>
      <c r="I9" s="10"/>
      <c r="J9" s="10"/>
      <c r="K9" s="10">
        <f t="shared" si="0"/>
        <v>38.06666666666667</v>
      </c>
      <c r="L9" s="11">
        <f t="shared" si="1"/>
        <v>2.7392213005402337</v>
      </c>
      <c r="M9" s="11">
        <f t="shared" si="2"/>
        <v>7.1958528035207543</v>
      </c>
      <c r="N9" s="12">
        <v>38.07</v>
      </c>
      <c r="O9" s="12">
        <f t="shared" si="3"/>
        <v>14085.9</v>
      </c>
    </row>
    <row r="10" spans="1:15" s="4" customFormat="1" ht="31.5" x14ac:dyDescent="0.25">
      <c r="A10" s="5">
        <v>6</v>
      </c>
      <c r="B10" s="6" t="s">
        <v>25</v>
      </c>
      <c r="C10" s="7" t="s">
        <v>16</v>
      </c>
      <c r="D10" s="8" t="s">
        <v>17</v>
      </c>
      <c r="E10" s="9">
        <v>1250</v>
      </c>
      <c r="F10" s="10">
        <v>163</v>
      </c>
      <c r="G10" s="10">
        <v>179.3</v>
      </c>
      <c r="H10" s="27">
        <v>188.25</v>
      </c>
      <c r="I10" s="10"/>
      <c r="J10" s="10"/>
      <c r="K10" s="10">
        <f t="shared" si="0"/>
        <v>176.85</v>
      </c>
      <c r="L10" s="11">
        <f t="shared" si="1"/>
        <v>12.802050616991016</v>
      </c>
      <c r="M10" s="11">
        <f t="shared" si="2"/>
        <v>7.2389316465880791</v>
      </c>
      <c r="N10" s="12">
        <v>176.85</v>
      </c>
      <c r="O10" s="12">
        <f t="shared" si="3"/>
        <v>221062.5</v>
      </c>
    </row>
    <row r="11" spans="1:15" s="4" customFormat="1" ht="31.5" x14ac:dyDescent="0.25">
      <c r="A11" s="5">
        <v>7</v>
      </c>
      <c r="B11" s="6" t="s">
        <v>26</v>
      </c>
      <c r="C11" s="7" t="s">
        <v>16</v>
      </c>
      <c r="D11" s="8" t="s">
        <v>17</v>
      </c>
      <c r="E11" s="9">
        <v>170</v>
      </c>
      <c r="F11" s="10">
        <v>82.5</v>
      </c>
      <c r="G11" s="10">
        <v>90.75</v>
      </c>
      <c r="H11" s="27">
        <v>95.3</v>
      </c>
      <c r="I11" s="10"/>
      <c r="J11" s="10"/>
      <c r="K11" s="10">
        <f t="shared" si="0"/>
        <v>89.516666666666666</v>
      </c>
      <c r="L11" s="11">
        <f t="shared" si="1"/>
        <v>6.4885154953450881</v>
      </c>
      <c r="M11" s="11">
        <f>L11/K11*100</f>
        <v>7.248388190666641</v>
      </c>
      <c r="N11" s="12">
        <v>89.52</v>
      </c>
      <c r="O11" s="12">
        <f t="shared" si="3"/>
        <v>15218.4</v>
      </c>
    </row>
    <row r="12" spans="1:15" s="4" customFormat="1" ht="31.5" x14ac:dyDescent="0.25">
      <c r="A12" s="5">
        <v>8</v>
      </c>
      <c r="B12" s="6" t="s">
        <v>27</v>
      </c>
      <c r="C12" s="7" t="s">
        <v>16</v>
      </c>
      <c r="D12" s="8" t="s">
        <v>17</v>
      </c>
      <c r="E12" s="9">
        <v>2000</v>
      </c>
      <c r="F12" s="10">
        <v>56.75</v>
      </c>
      <c r="G12" s="10">
        <v>62.4</v>
      </c>
      <c r="H12" s="27">
        <v>65.5</v>
      </c>
      <c r="I12" s="10"/>
      <c r="J12" s="10"/>
      <c r="K12" s="10">
        <f t="shared" si="0"/>
        <v>61.550000000000004</v>
      </c>
      <c r="L12" s="11">
        <f t="shared" si="1"/>
        <v>4.4364963653766241</v>
      </c>
      <c r="M12" s="11">
        <f t="shared" si="2"/>
        <v>7.2079551021553598</v>
      </c>
      <c r="N12" s="12">
        <v>61.55</v>
      </c>
      <c r="O12" s="12">
        <f t="shared" si="3"/>
        <v>123100</v>
      </c>
    </row>
    <row r="13" spans="1:15" s="4" customFormat="1" ht="31.5" x14ac:dyDescent="0.25">
      <c r="A13" s="5">
        <v>9</v>
      </c>
      <c r="B13" s="6" t="s">
        <v>28</v>
      </c>
      <c r="C13" s="7" t="s">
        <v>16</v>
      </c>
      <c r="D13" s="8" t="s">
        <v>17</v>
      </c>
      <c r="E13" s="9">
        <v>400</v>
      </c>
      <c r="F13" s="10">
        <v>32</v>
      </c>
      <c r="G13" s="10">
        <v>35.200000000000003</v>
      </c>
      <c r="H13" s="27">
        <v>37</v>
      </c>
      <c r="I13" s="10"/>
      <c r="J13" s="10"/>
      <c r="K13" s="10">
        <f t="shared" si="0"/>
        <v>34.733333333333334</v>
      </c>
      <c r="L13" s="11">
        <f t="shared" si="1"/>
        <v>2.5324559884296773</v>
      </c>
      <c r="M13" s="11">
        <f t="shared" si="2"/>
        <v>7.291140081851279</v>
      </c>
      <c r="N13" s="12">
        <v>34.729999999999997</v>
      </c>
      <c r="O13" s="12">
        <f t="shared" si="3"/>
        <v>13891.999999999998</v>
      </c>
    </row>
    <row r="14" spans="1:15" s="4" customFormat="1" ht="31.5" x14ac:dyDescent="0.25">
      <c r="A14" s="5">
        <v>10</v>
      </c>
      <c r="B14" s="6" t="s">
        <v>29</v>
      </c>
      <c r="C14" s="7" t="s">
        <v>16</v>
      </c>
      <c r="D14" s="8" t="s">
        <v>17</v>
      </c>
      <c r="E14" s="9">
        <v>400</v>
      </c>
      <c r="F14" s="10">
        <v>95</v>
      </c>
      <c r="G14" s="10">
        <v>104.5</v>
      </c>
      <c r="H14" s="27">
        <v>109.7</v>
      </c>
      <c r="I14" s="10"/>
      <c r="J14" s="10"/>
      <c r="K14" s="10">
        <f t="shared" si="0"/>
        <v>103.06666666666666</v>
      </c>
      <c r="L14" s="11">
        <f t="shared" si="1"/>
        <v>7.4540816559341065</v>
      </c>
      <c r="M14" s="11">
        <f t="shared" si="2"/>
        <v>7.2322913867407248</v>
      </c>
      <c r="N14" s="12">
        <v>103.07</v>
      </c>
      <c r="O14" s="12">
        <f t="shared" si="3"/>
        <v>41228</v>
      </c>
    </row>
    <row r="15" spans="1:15" s="4" customFormat="1" ht="21" customHeight="1" x14ac:dyDescent="0.25">
      <c r="A15" s="5"/>
      <c r="B15" s="14"/>
      <c r="C15" s="15"/>
      <c r="D15" s="16"/>
      <c r="E15" s="14"/>
      <c r="F15" s="10"/>
      <c r="G15" s="13"/>
      <c r="H15" s="27"/>
      <c r="I15" s="10"/>
      <c r="J15" s="10"/>
      <c r="K15" s="10"/>
      <c r="L15" s="11"/>
      <c r="M15" s="11"/>
      <c r="N15" s="12"/>
      <c r="O15" s="28">
        <f>SUM(O5:O14)</f>
        <v>599640.9</v>
      </c>
    </row>
    <row r="16" spans="1:15" s="4" customFormat="1" ht="21" customHeight="1" x14ac:dyDescent="0.25">
      <c r="A16" s="5"/>
    </row>
    <row r="17" spans="1:15" ht="15.75" customHeight="1" x14ac:dyDescent="0.2">
      <c r="A17" s="29" t="s">
        <v>18</v>
      </c>
      <c r="B17" s="29"/>
      <c r="C17" s="29"/>
      <c r="D17" s="29"/>
      <c r="E17" s="29"/>
      <c r="F17" s="29"/>
      <c r="G17" s="29"/>
      <c r="H17" s="29"/>
      <c r="I17" s="17"/>
      <c r="J17" s="17"/>
      <c r="K17" s="28">
        <f>O15</f>
        <v>599640.9</v>
      </c>
      <c r="L17" s="18" t="s">
        <v>19</v>
      </c>
      <c r="M17" s="18"/>
      <c r="N17" s="18"/>
      <c r="O17" s="19"/>
    </row>
    <row r="18" spans="1:15" ht="33.75" customHeight="1" x14ac:dyDescent="0.25">
      <c r="A18" s="30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5.75" x14ac:dyDescent="0.25">
      <c r="A19" s="31"/>
      <c r="B19" s="31"/>
      <c r="C19" s="31"/>
      <c r="D19" s="31"/>
      <c r="E19" s="20"/>
      <c r="F19" s="21"/>
      <c r="G19" s="22"/>
      <c r="H19" s="23"/>
      <c r="I19" s="23"/>
      <c r="J19" s="23"/>
      <c r="K19" s="24"/>
      <c r="L19" s="24"/>
      <c r="M19" s="24"/>
      <c r="N19" s="24"/>
      <c r="O19" s="24"/>
    </row>
    <row r="20" spans="1:15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3" spans="1:15" x14ac:dyDescent="0.2">
      <c r="K23" s="25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МБДОУ</cp:lastModifiedBy>
  <cp:revision>4</cp:revision>
  <dcterms:created xsi:type="dcterms:W3CDTF">2014-05-19T23:28:21Z</dcterms:created>
  <dcterms:modified xsi:type="dcterms:W3CDTF">2024-05-20T08:27:24Z</dcterms:modified>
</cp:coreProperties>
</file>