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765" windowHeight="849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11" i="1" l="1"/>
  <c r="O10" i="1"/>
  <c r="K9" i="1" l="1"/>
  <c r="N9" i="1" s="1"/>
  <c r="O9" i="1" s="1"/>
  <c r="K8" i="1"/>
  <c r="L8" i="1" s="1"/>
  <c r="M8" i="1" s="1"/>
  <c r="K7" i="1"/>
  <c r="L7" i="1" s="1"/>
  <c r="M7" i="1" s="1"/>
  <c r="K6" i="1"/>
  <c r="N6" i="1" s="1"/>
  <c r="O6" i="1" s="1"/>
  <c r="K5" i="1"/>
  <c r="L5" i="1" s="1"/>
  <c r="M5" i="1" s="1"/>
  <c r="N8" i="1" l="1"/>
  <c r="O8" i="1" s="1"/>
  <c r="N7" i="1"/>
  <c r="O7" i="1" s="1"/>
  <c r="L9" i="1"/>
  <c r="M9" i="1" s="1"/>
  <c r="N5" i="1"/>
  <c r="O5" i="1" s="1"/>
  <c r="L6" i="1"/>
  <c r="M6" i="1" s="1"/>
</calcChain>
</file>

<file path=xl/sharedStrings.xml><?xml version="1.0" encoding="utf-8"?>
<sst xmlns="http://schemas.openxmlformats.org/spreadsheetml/2006/main" count="39" uniqueCount="31">
  <si>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</si>
  <si>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</si>
  <si>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</si>
  <si>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</si>
  <si>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</si>
  <si>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</si>
  <si>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</si>
  <si>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</si>
  <si>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</si>
  <si>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</si>
  <si>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</si>
  <si>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</si>
  <si>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</si>
  <si>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</si>
  <si>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</si>
  <si>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</si>
  <si>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</si>
  <si>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</si>
  <si>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</si>
  <si>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</si>
  <si>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2
к запросу котировок в электронной форме 
от «___» __________ 202_ г. № ______</t>
  </si>
  <si>
    <t>Обоснование начальной (максимальной) цены Договора на поставку оборудования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</si>
  <si>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</si>
  <si>
    <t>Микроскоп Микромед С-13 или эквивалент</t>
  </si>
  <si>
    <t>шт</t>
  </si>
  <si>
    <t>в соответствии с ТЗ</t>
  </si>
  <si>
    <t>Комплект микропрепаратов (Общая биология)</t>
  </si>
  <si>
    <t>Комплект микропрепаратов (анатомия)</t>
  </si>
  <si>
    <t>Комплект микропрепаратов (зоология)</t>
  </si>
  <si>
    <t>Комплект микропрепаратов (ботаника)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</si>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</sst>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10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K1" sqref="K1:O1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6" t="s">
        <v>20</v>
      </c>
      <c r="L1" s="26"/>
      <c r="M1" s="26"/>
      <c r="N1" s="26"/>
      <c r="O1" s="26"/>
    </row>
    <row r="2" spans="1:15" ht="39" customHeight="1" x14ac:dyDescent="0.2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9" customHeight="1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/>
      <c r="H3" s="28"/>
      <c r="I3" s="2"/>
      <c r="J3" s="2"/>
      <c r="K3" s="29" t="s">
        <v>6</v>
      </c>
      <c r="L3" s="29"/>
      <c r="M3" s="29"/>
      <c r="N3" s="30" t="s">
        <v>7</v>
      </c>
      <c r="O3" s="30"/>
    </row>
    <row r="4" spans="1:15" ht="144" customHeight="1" x14ac:dyDescent="0.2">
      <c r="A4" s="28"/>
      <c r="B4" s="28"/>
      <c r="C4" s="28"/>
      <c r="D4" s="28"/>
      <c r="E4" s="28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1.5" x14ac:dyDescent="0.25">
      <c r="A5" s="5">
        <v>1</v>
      </c>
      <c r="B5" s="20" t="s">
        <v>23</v>
      </c>
      <c r="C5" s="22" t="s">
        <v>25</v>
      </c>
      <c r="D5" s="21" t="s">
        <v>24</v>
      </c>
      <c r="E5" s="6">
        <v>11</v>
      </c>
      <c r="F5" s="7">
        <v>7400</v>
      </c>
      <c r="G5" s="7">
        <v>7680</v>
      </c>
      <c r="H5" s="7">
        <v>7590</v>
      </c>
      <c r="I5" s="7"/>
      <c r="J5" s="7"/>
      <c r="K5" s="7">
        <f t="shared" ref="K5:K9" si="0">AVERAGE(F5:H5)</f>
        <v>7556.666666666667</v>
      </c>
      <c r="L5" s="9">
        <f t="shared" ref="L5:L9" si="1">SQRT(((SUM((POWER(H5-K5,2)),(POWER(G5-K5,2)),(POWER(F5-K5,2)))/(COLUMNS(F5:H5)-1))))</f>
        <v>142.94521094927711</v>
      </c>
      <c r="M5" s="9">
        <f t="shared" ref="M5:M9" si="2">L5/K5*100</f>
        <v>1.8916437267217967</v>
      </c>
      <c r="N5" s="10">
        <f t="shared" ref="N5:N9" si="3">K5</f>
        <v>7556.666666666667</v>
      </c>
      <c r="O5" s="10">
        <f t="shared" ref="O5:O9" si="4">N5*E5</f>
        <v>83123.333333333343</v>
      </c>
    </row>
    <row r="6" spans="1:15" s="4" customFormat="1" ht="31.5" x14ac:dyDescent="0.25">
      <c r="A6" s="5">
        <v>2</v>
      </c>
      <c r="B6" s="20" t="s">
        <v>26</v>
      </c>
      <c r="C6" s="22" t="s">
        <v>25</v>
      </c>
      <c r="D6" s="21" t="s">
        <v>24</v>
      </c>
      <c r="E6" s="6">
        <v>1</v>
      </c>
      <c r="F6" s="7">
        <v>10332</v>
      </c>
      <c r="G6" s="8">
        <v>10889</v>
      </c>
      <c r="H6" s="7">
        <v>10600</v>
      </c>
      <c r="I6" s="7"/>
      <c r="J6" s="7"/>
      <c r="K6" s="7">
        <f t="shared" si="0"/>
        <v>10607</v>
      </c>
      <c r="L6" s="9">
        <f t="shared" si="1"/>
        <v>278.56597064250326</v>
      </c>
      <c r="M6" s="9">
        <f t="shared" si="2"/>
        <v>2.6262465413642242</v>
      </c>
      <c r="N6" s="10">
        <f t="shared" si="3"/>
        <v>10607</v>
      </c>
      <c r="O6" s="10">
        <f t="shared" si="4"/>
        <v>10607</v>
      </c>
    </row>
    <row r="7" spans="1:15" s="4" customFormat="1" ht="31.5" x14ac:dyDescent="0.25">
      <c r="A7" s="5">
        <v>3</v>
      </c>
      <c r="B7" s="20" t="s">
        <v>27</v>
      </c>
      <c r="C7" s="22" t="s">
        <v>25</v>
      </c>
      <c r="D7" s="21" t="s">
        <v>24</v>
      </c>
      <c r="E7" s="6">
        <v>1</v>
      </c>
      <c r="F7" s="7">
        <v>10332</v>
      </c>
      <c r="G7" s="8">
        <v>10889</v>
      </c>
      <c r="H7" s="7">
        <v>10600</v>
      </c>
      <c r="I7" s="7"/>
      <c r="J7" s="7"/>
      <c r="K7" s="7">
        <f t="shared" si="0"/>
        <v>10607</v>
      </c>
      <c r="L7" s="9">
        <f t="shared" si="1"/>
        <v>278.56597064250326</v>
      </c>
      <c r="M7" s="9">
        <f t="shared" si="2"/>
        <v>2.6262465413642242</v>
      </c>
      <c r="N7" s="10">
        <f t="shared" si="3"/>
        <v>10607</v>
      </c>
      <c r="O7" s="10">
        <f t="shared" si="4"/>
        <v>10607</v>
      </c>
    </row>
    <row r="8" spans="1:15" s="4" customFormat="1" ht="31.5" x14ac:dyDescent="0.25">
      <c r="A8" s="5">
        <v>4</v>
      </c>
      <c r="B8" s="20" t="s">
        <v>28</v>
      </c>
      <c r="C8" s="22" t="s">
        <v>25</v>
      </c>
      <c r="D8" s="21" t="s">
        <v>24</v>
      </c>
      <c r="E8" s="6">
        <v>1</v>
      </c>
      <c r="F8" s="7">
        <v>10332</v>
      </c>
      <c r="G8" s="8">
        <v>10889</v>
      </c>
      <c r="H8" s="7">
        <v>10600</v>
      </c>
      <c r="I8" s="7"/>
      <c r="J8" s="7"/>
      <c r="K8" s="7">
        <f t="shared" si="0"/>
        <v>10607</v>
      </c>
      <c r="L8" s="9">
        <f t="shared" si="1"/>
        <v>278.56597064250326</v>
      </c>
      <c r="M8" s="9">
        <f t="shared" si="2"/>
        <v>2.6262465413642242</v>
      </c>
      <c r="N8" s="10">
        <f t="shared" si="3"/>
        <v>10607</v>
      </c>
      <c r="O8" s="10">
        <f t="shared" si="4"/>
        <v>10607</v>
      </c>
    </row>
    <row r="9" spans="1:15" s="4" customFormat="1" ht="31.9" customHeight="1" x14ac:dyDescent="0.25">
      <c r="A9" s="5">
        <v>5</v>
      </c>
      <c r="B9" s="20" t="s">
        <v>29</v>
      </c>
      <c r="C9" s="22" t="s">
        <v>25</v>
      </c>
      <c r="D9" s="21" t="s">
        <v>24</v>
      </c>
      <c r="E9" s="6">
        <v>1</v>
      </c>
      <c r="F9" s="7">
        <v>10332</v>
      </c>
      <c r="G9" s="8">
        <v>10889</v>
      </c>
      <c r="H9" s="7">
        <v>10600</v>
      </c>
      <c r="I9" s="7"/>
      <c r="J9" s="7"/>
      <c r="K9" s="7">
        <f t="shared" si="0"/>
        <v>10607</v>
      </c>
      <c r="L9" s="9">
        <f t="shared" si="1"/>
        <v>278.56597064250326</v>
      </c>
      <c r="M9" s="9">
        <f t="shared" si="2"/>
        <v>2.6262465413642242</v>
      </c>
      <c r="N9" s="10">
        <f t="shared" si="3"/>
        <v>10607</v>
      </c>
      <c r="O9" s="10">
        <f t="shared" si="4"/>
        <v>10607</v>
      </c>
    </row>
    <row r="10" spans="1:15" s="4" customFormat="1" ht="21" customHeight="1" x14ac:dyDescent="0.25">
      <c r="A10" s="5"/>
      <c r="B10" s="4" t="s">
        <v>30</v>
      </c>
      <c r="O10" s="23">
        <f>SUM(O5:O9)</f>
        <v>125551.33333333334</v>
      </c>
    </row>
    <row r="11" spans="1:15" ht="15.75" customHeight="1" x14ac:dyDescent="0.2">
      <c r="A11" s="24" t="s">
        <v>18</v>
      </c>
      <c r="B11" s="24"/>
      <c r="C11" s="24"/>
      <c r="D11" s="24"/>
      <c r="E11" s="24"/>
      <c r="F11" s="24"/>
      <c r="G11" s="24"/>
      <c r="H11" s="24"/>
      <c r="I11" s="11"/>
      <c r="J11" s="11"/>
      <c r="K11" s="10">
        <f>O10</f>
        <v>125551.33333333334</v>
      </c>
      <c r="L11" s="12" t="s">
        <v>19</v>
      </c>
      <c r="M11" s="12"/>
      <c r="N11" s="12"/>
      <c r="O11" s="13"/>
    </row>
    <row r="12" spans="1:15" ht="15.75" customHeight="1" x14ac:dyDescent="0.25">
      <c r="A12" s="25" t="s">
        <v>22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15.75" x14ac:dyDescent="0.25">
      <c r="A13" s="26"/>
      <c r="B13" s="26"/>
      <c r="C13" s="26"/>
      <c r="D13" s="26"/>
      <c r="E13" s="14"/>
      <c r="F13" s="15"/>
      <c r="G13" s="16"/>
      <c r="H13" s="17"/>
      <c r="I13" s="17"/>
      <c r="J13" s="17"/>
      <c r="K13" s="18"/>
      <c r="L13" s="18"/>
      <c r="M13" s="18"/>
      <c r="N13" s="18"/>
      <c r="O13" s="18"/>
    </row>
    <row r="14" spans="1:15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7" spans="11:11" x14ac:dyDescent="0.2">
      <c r="K17" s="19"/>
    </row>
  </sheetData>
  <mergeCells count="13">
    <mergeCell ref="A11:H11"/>
    <mergeCell ref="A12:O12"/>
    <mergeCell ref="A13:D13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79116</cp:lastModifiedBy>
  <cp:revision>3</cp:revision>
  <dcterms:created xsi:type="dcterms:W3CDTF">2014-05-19T23:28:21Z</dcterms:created>
  <dcterms:modified xsi:type="dcterms:W3CDTF">2024-09-05T12:32:38Z</dcterms:modified>
</cp:coreProperties>
</file>