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зное\Работа\Малая электр закупка (Медиц.класс оборудование)\"/>
    </mc:Choice>
  </mc:AlternateContent>
  <bookViews>
    <workbookView xWindow="0" yWindow="0" windowWidth="28656" windowHeight="12276"/>
  </bookViews>
  <sheets>
    <sheet name="НМЦД" sheetId="1" r:id="rId1"/>
  </sheets>
  <calcPr calcId="162913"/>
</workbook>
</file>

<file path=xl/calcChain.xml><?xml version="1.0" encoding="utf-8"?>
<calcChain xmlns="http://schemas.openxmlformats.org/spreadsheetml/2006/main">
  <c r="K27" i="1" l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26" i="1"/>
  <c r="K25" i="1"/>
  <c r="K24" i="1"/>
  <c r="K23" i="1"/>
  <c r="K22" i="1"/>
  <c r="K21" i="1"/>
  <c r="K20" i="1"/>
  <c r="K19" i="1"/>
  <c r="K18" i="1"/>
  <c r="K17" i="1"/>
  <c r="K16" i="1"/>
  <c r="K15" i="1"/>
  <c r="L62" i="1" l="1"/>
  <c r="M62" i="1" s="1"/>
  <c r="N62" i="1"/>
  <c r="O62" i="1" s="1"/>
  <c r="L61" i="1"/>
  <c r="M61" i="1" s="1"/>
  <c r="N61" i="1"/>
  <c r="O61" i="1" s="1"/>
  <c r="L60" i="1"/>
  <c r="M60" i="1" s="1"/>
  <c r="N60" i="1"/>
  <c r="O60" i="1" s="1"/>
  <c r="L59" i="1"/>
  <c r="M59" i="1" s="1"/>
  <c r="N59" i="1"/>
  <c r="O59" i="1" s="1"/>
  <c r="L58" i="1"/>
  <c r="M58" i="1" s="1"/>
  <c r="N58" i="1"/>
  <c r="O58" i="1" s="1"/>
  <c r="L57" i="1"/>
  <c r="M57" i="1" s="1"/>
  <c r="N57" i="1"/>
  <c r="O57" i="1" s="1"/>
  <c r="L56" i="1"/>
  <c r="M56" i="1" s="1"/>
  <c r="N56" i="1"/>
  <c r="O56" i="1" s="1"/>
  <c r="L55" i="1"/>
  <c r="M55" i="1" s="1"/>
  <c r="N55" i="1"/>
  <c r="O55" i="1" s="1"/>
  <c r="L54" i="1"/>
  <c r="M54" i="1" s="1"/>
  <c r="N54" i="1"/>
  <c r="O54" i="1" s="1"/>
  <c r="L53" i="1"/>
  <c r="M53" i="1" s="1"/>
  <c r="N53" i="1"/>
  <c r="O53" i="1" s="1"/>
  <c r="L52" i="1"/>
  <c r="M52" i="1" s="1"/>
  <c r="N52" i="1"/>
  <c r="O52" i="1" s="1"/>
  <c r="L51" i="1"/>
  <c r="M51" i="1" s="1"/>
  <c r="N51" i="1"/>
  <c r="O51" i="1" s="1"/>
  <c r="L50" i="1"/>
  <c r="M50" i="1" s="1"/>
  <c r="N50" i="1"/>
  <c r="O50" i="1" s="1"/>
  <c r="L49" i="1"/>
  <c r="M49" i="1" s="1"/>
  <c r="N49" i="1"/>
  <c r="O49" i="1" s="1"/>
  <c r="L48" i="1"/>
  <c r="M48" i="1" s="1"/>
  <c r="N48" i="1"/>
  <c r="O48" i="1" s="1"/>
  <c r="L47" i="1"/>
  <c r="M47" i="1" s="1"/>
  <c r="N47" i="1"/>
  <c r="O47" i="1" s="1"/>
  <c r="L46" i="1"/>
  <c r="M46" i="1" s="1"/>
  <c r="N46" i="1"/>
  <c r="O46" i="1" s="1"/>
  <c r="L45" i="1"/>
  <c r="M45" i="1" s="1"/>
  <c r="N45" i="1"/>
  <c r="O45" i="1" s="1"/>
  <c r="L44" i="1"/>
  <c r="M44" i="1" s="1"/>
  <c r="N44" i="1"/>
  <c r="O44" i="1" s="1"/>
  <c r="L43" i="1"/>
  <c r="M43" i="1" s="1"/>
  <c r="N43" i="1"/>
  <c r="O43" i="1" s="1"/>
  <c r="L42" i="1"/>
  <c r="M42" i="1" s="1"/>
  <c r="N42" i="1"/>
  <c r="O42" i="1" s="1"/>
  <c r="L41" i="1"/>
  <c r="M41" i="1" s="1"/>
  <c r="N41" i="1"/>
  <c r="O41" i="1" s="1"/>
  <c r="L40" i="1"/>
  <c r="M40" i="1" s="1"/>
  <c r="N40" i="1"/>
  <c r="O40" i="1" s="1"/>
  <c r="L39" i="1"/>
  <c r="M39" i="1" s="1"/>
  <c r="N39" i="1"/>
  <c r="O39" i="1" s="1"/>
  <c r="L38" i="1"/>
  <c r="M38" i="1" s="1"/>
  <c r="N38" i="1"/>
  <c r="O38" i="1" s="1"/>
  <c r="L37" i="1"/>
  <c r="M37" i="1" s="1"/>
  <c r="N37" i="1"/>
  <c r="O37" i="1" s="1"/>
  <c r="L36" i="1"/>
  <c r="M36" i="1" s="1"/>
  <c r="N36" i="1"/>
  <c r="O36" i="1" s="1"/>
  <c r="L35" i="1"/>
  <c r="M35" i="1" s="1"/>
  <c r="N35" i="1"/>
  <c r="O35" i="1" s="1"/>
  <c r="L34" i="1"/>
  <c r="M34" i="1" s="1"/>
  <c r="N34" i="1"/>
  <c r="O34" i="1" s="1"/>
  <c r="L33" i="1"/>
  <c r="M33" i="1" s="1"/>
  <c r="N33" i="1"/>
  <c r="O33" i="1" s="1"/>
  <c r="L32" i="1"/>
  <c r="M32" i="1" s="1"/>
  <c r="N32" i="1"/>
  <c r="O32" i="1" s="1"/>
  <c r="L31" i="1"/>
  <c r="M31" i="1" s="1"/>
  <c r="N31" i="1"/>
  <c r="O31" i="1" s="1"/>
  <c r="L30" i="1"/>
  <c r="M30" i="1" s="1"/>
  <c r="N30" i="1"/>
  <c r="O30" i="1" s="1"/>
  <c r="L29" i="1"/>
  <c r="M29" i="1" s="1"/>
  <c r="N29" i="1"/>
  <c r="O29" i="1" s="1"/>
  <c r="L28" i="1"/>
  <c r="M28" i="1" s="1"/>
  <c r="N28" i="1"/>
  <c r="O28" i="1" s="1"/>
  <c r="L27" i="1"/>
  <c r="M27" i="1" s="1"/>
  <c r="N27" i="1"/>
  <c r="O27" i="1" s="1"/>
  <c r="L26" i="1"/>
  <c r="M26" i="1" s="1"/>
  <c r="N26" i="1"/>
  <c r="O26" i="1" s="1"/>
  <c r="L25" i="1"/>
  <c r="M25" i="1" s="1"/>
  <c r="N25" i="1"/>
  <c r="O25" i="1" s="1"/>
  <c r="L24" i="1"/>
  <c r="M24" i="1" s="1"/>
  <c r="N24" i="1"/>
  <c r="O24" i="1" s="1"/>
  <c r="L23" i="1"/>
  <c r="M23" i="1" s="1"/>
  <c r="N23" i="1"/>
  <c r="O23" i="1" s="1"/>
  <c r="L22" i="1"/>
  <c r="M22" i="1" s="1"/>
  <c r="N22" i="1"/>
  <c r="O22" i="1" s="1"/>
  <c r="L21" i="1"/>
  <c r="M21" i="1" s="1"/>
  <c r="N21" i="1"/>
  <c r="O21" i="1" s="1"/>
  <c r="L20" i="1"/>
  <c r="M20" i="1" s="1"/>
  <c r="N20" i="1"/>
  <c r="O20" i="1" s="1"/>
  <c r="L19" i="1"/>
  <c r="M19" i="1" s="1"/>
  <c r="N19" i="1"/>
  <c r="O19" i="1" s="1"/>
  <c r="L18" i="1"/>
  <c r="M18" i="1" s="1"/>
  <c r="N18" i="1"/>
  <c r="O18" i="1" s="1"/>
  <c r="L17" i="1"/>
  <c r="M17" i="1" s="1"/>
  <c r="N17" i="1"/>
  <c r="O17" i="1" s="1"/>
  <c r="L16" i="1"/>
  <c r="M16" i="1" s="1"/>
  <c r="N16" i="1"/>
  <c r="O16" i="1" s="1"/>
  <c r="L15" i="1"/>
  <c r="M15" i="1" s="1"/>
  <c r="N15" i="1"/>
  <c r="O15" i="1" s="1"/>
  <c r="K6" i="1"/>
  <c r="K7" i="1"/>
  <c r="K8" i="1"/>
  <c r="K9" i="1"/>
  <c r="K10" i="1"/>
  <c r="K11" i="1"/>
  <c r="K12" i="1"/>
  <c r="K13" i="1"/>
  <c r="K14" i="1"/>
  <c r="L14" i="1" l="1"/>
  <c r="M14" i="1" s="1"/>
  <c r="N14" i="1"/>
  <c r="O14" i="1" s="1"/>
  <c r="L13" i="1"/>
  <c r="M13" i="1" s="1"/>
  <c r="N13" i="1"/>
  <c r="O13" i="1" s="1"/>
  <c r="L12" i="1"/>
  <c r="M12" i="1" s="1"/>
  <c r="N12" i="1"/>
  <c r="O12" i="1" s="1"/>
  <c r="L11" i="1"/>
  <c r="M11" i="1" s="1"/>
  <c r="N11" i="1"/>
  <c r="O11" i="1" s="1"/>
  <c r="L10" i="1"/>
  <c r="M10" i="1" s="1"/>
  <c r="N10" i="1"/>
  <c r="O10" i="1" s="1"/>
  <c r="L9" i="1"/>
  <c r="M9" i="1" s="1"/>
  <c r="N9" i="1"/>
  <c r="O9" i="1" s="1"/>
  <c r="L8" i="1"/>
  <c r="M8" i="1" s="1"/>
  <c r="N8" i="1"/>
  <c r="O8" i="1" s="1"/>
  <c r="L7" i="1"/>
  <c r="M7" i="1" s="1"/>
  <c r="N7" i="1"/>
  <c r="O7" i="1" s="1"/>
  <c r="L6" i="1"/>
  <c r="M6" i="1" s="1"/>
  <c r="N6" i="1"/>
  <c r="O6" i="1" s="1"/>
  <c r="K5" i="1"/>
  <c r="N5" i="1" s="1"/>
  <c r="O5" i="1" s="1"/>
  <c r="O63" i="1" l="1"/>
  <c r="K65" i="1" s="1"/>
  <c r="L5" i="1"/>
  <c r="M5" i="1" s="1"/>
</calcChain>
</file>

<file path=xl/sharedStrings.xml><?xml version="1.0" encoding="utf-8"?>
<sst xmlns="http://schemas.openxmlformats.org/spreadsheetml/2006/main" count="217" uniqueCount="85">
  <si>
    <t>№</t>
  </si>
  <si>
    <t xml:space="preserve">Наименование товара (работ, услуг) 
</t>
  </si>
  <si>
    <t>Основыне характеристи объекта закупки</t>
  </si>
  <si>
    <t>Ед. изм</t>
  </si>
  <si>
    <t>Кол-во</t>
  </si>
  <si>
    <t>Коммерческие предложения (руб./ед.изм.)</t>
  </si>
  <si>
    <t>Оценка однородности совокупности значений выявленных цен, используемых в расчете Н(М)ЦД</t>
  </si>
  <si>
    <t>Н(М)ЦД, определяемая методом сопоставимых рыночных цен (анализа рынка)*</t>
  </si>
  <si>
    <t xml:space="preserve">Коммерческое предложение                       № 1 </t>
  </si>
  <si>
    <t xml:space="preserve">Коммерческое предложение                        № 2 </t>
  </si>
  <si>
    <t xml:space="preserve">Коммерческое предложение                 № 3 </t>
  </si>
  <si>
    <t xml:space="preserve">Коммерческое предложение                 № 4 </t>
  </si>
  <si>
    <t xml:space="preserve">Коммерческое предложение                 № 5 </t>
  </si>
  <si>
    <t xml:space="preserve">Средняя арифметическая цена за единицу     &lt;ц&gt; </t>
  </si>
  <si>
    <t>Среднее квадратичное отклонение</t>
  </si>
  <si>
    <r>
      <t xml:space="preserve">коэффициент вариации цен V (%)           </t>
    </r>
    <r>
      <rPr>
        <i/>
        <sz val="11"/>
        <rFont val="Times New Roman"/>
      </rPr>
      <t xml:space="preserve">         (не должен превышать 33%)</t>
    </r>
  </si>
  <si>
    <t>Средняя арифметическая цена за единицу     руб.</t>
  </si>
  <si>
    <t>Расчет Н (МЦД) по формуле                             v - количество (объем) закупаемого товара (работы, услуги);
     ц - ср. цена за единицу    ЦКЕП = v*ц</t>
  </si>
  <si>
    <t>В результате проведенного расчета Н(М)Ц договора составила:</t>
  </si>
  <si>
    <t>рублей</t>
  </si>
  <si>
    <t>в соответствии с ТЗ</t>
  </si>
  <si>
    <t xml:space="preserve"> </t>
  </si>
  <si>
    <t>Россия</t>
  </si>
  <si>
    <t>Электронные средства обучения для кабинета химии</t>
  </si>
  <si>
    <t>Словари, справочники, энциклопедия (по предметной области)</t>
  </si>
  <si>
    <t>Лабораторный островной стол (двухсторонний, с защитным, химостойким и термостойким покрытием, надстольем, с подсветкой и электрическими розетками, подводкой и отведением воды и сантехникой)</t>
  </si>
  <si>
    <t>Комплект химических реактивов</t>
  </si>
  <si>
    <t>Планшетный компьютер (лицензионное программное обеспечение, образовательный контент, система защиты от вредоносной информации)</t>
  </si>
  <si>
    <t>Тележка-хранилище ноутбуков/планшетов с системой подзарядки</t>
  </si>
  <si>
    <t>Весы электронные с USB-переходником</t>
  </si>
  <si>
    <t>Микроскоп цифровой с руководством пользователя и пособием для обучающихся</t>
  </si>
  <si>
    <t>Набор для чистки оптики</t>
  </si>
  <si>
    <t>Набор принадлежностей для монтажа простейших приборов по химии</t>
  </si>
  <si>
    <t>Комплект ГИА-лаборатории по химии</t>
  </si>
  <si>
    <t>Комплект этикеток</t>
  </si>
  <si>
    <t>Комплект моделей кристаллических решеток</t>
  </si>
  <si>
    <t>Комплект для практических работ для моделирования молекул по органической химии</t>
  </si>
  <si>
    <t>Периодическая система химических элементов Д. И. Менделеева электронная</t>
  </si>
  <si>
    <t>Интерактивная панель + Мобильная стойка</t>
  </si>
  <si>
    <t>Флипчарт с магнитно-маркерной доской</t>
  </si>
  <si>
    <t>Трехмерный анатомический атлас</t>
  </si>
  <si>
    <t>Виртуальный учебный комплекс «Анатомический атлас 4,0»</t>
  </si>
  <si>
    <t>Тренажер для отработки навыков внутривенных инъекций (на фантомах с различной степенью венозной доступности)</t>
  </si>
  <si>
    <t>Тренажер для отработки навыков внутривенных процедур (локтевой и кистевой доступ)</t>
  </si>
  <si>
    <t>Тренажер для отработки техники внутримышечных инъекций</t>
  </si>
  <si>
    <t>Комплект накладных моделей заболеваний и повреждений кожных покровов человека КР-Н 1.01</t>
  </si>
  <si>
    <t>Цифровая лаборатория по физиологии</t>
  </si>
  <si>
    <t>Цифровая лаборатория по экологии для реализации сети школьного экологического мониторинга</t>
  </si>
  <si>
    <t>Компьютеризированный комплекс для проведения демонстрационных и лабораторных работ по биологии, экологии, естествознания</t>
  </si>
  <si>
    <t>Комплект микропрепаратов по анатомии (углубленный уровень)</t>
  </si>
  <si>
    <t>Комплект микропрепаратов по общей биологии (углубленный уровень)</t>
  </si>
  <si>
    <t>Микроскоп демонстрационный для проецирования демонстрационных лабораторных и практических работ по биологии на экране или интерактивной доске (триокулярный, план-ахромат)</t>
  </si>
  <si>
    <t>Камера цифровая цветная для микроскопа</t>
  </si>
  <si>
    <t>Комплект для практических работ по фильтрации воды</t>
  </si>
  <si>
    <t>Тонометр медицинский электронный</t>
  </si>
  <si>
    <t>Тонометр медицинский механический</t>
  </si>
  <si>
    <t>Кардиограф</t>
  </si>
  <si>
    <t>Глюкометр</t>
  </si>
  <si>
    <t>Молоток неврологический</t>
  </si>
  <si>
    <t>Барометр-анероид</t>
  </si>
  <si>
    <t>Набор для проведения экспериментов по микробиологии</t>
  </si>
  <si>
    <t>Фонендоскоп</t>
  </si>
  <si>
    <t>Кушетка медицинская</t>
  </si>
  <si>
    <t>Стетоскоп консультативный</t>
  </si>
  <si>
    <t>Лоток для расположения инструментария (стандартный)</t>
  </si>
  <si>
    <t>Кружка Эсмарха</t>
  </si>
  <si>
    <t>Корнцанги</t>
  </si>
  <si>
    <t>Негатоскоп</t>
  </si>
  <si>
    <t>Набор химической посуды и принадлежностей</t>
  </si>
  <si>
    <t>Набор пробирок</t>
  </si>
  <si>
    <t>Набор для препарирования</t>
  </si>
  <si>
    <t>Банка-капельница полиэтиленовая</t>
  </si>
  <si>
    <t>Лоток раздаточный</t>
  </si>
  <si>
    <t>Лоток для хранения лабораторной посуды и принадлежностей</t>
  </si>
  <si>
    <t>Скальпель со сменными лезвиями в комплекте</t>
  </si>
  <si>
    <t>Тренажер-манекен по уходу за больным пациентом (Фантом человека)</t>
  </si>
  <si>
    <t>Комплект моделей-аппликаций демонстрационный</t>
  </si>
  <si>
    <t>Комплект анатомических моделей демонстрационный</t>
  </si>
  <si>
    <t>Холодильный шкаф</t>
  </si>
  <si>
    <t>Электрический аквадистиллятор</t>
  </si>
  <si>
    <t>Резиновые перчатки</t>
  </si>
  <si>
    <t>шт</t>
  </si>
  <si>
    <t>Обоснование начальной (максимальной) цены Договора на поставку оборудования для медицинского класса.</t>
  </si>
  <si>
    <t xml:space="preserve">При определениеии начальной (максимальной) цены Договора на поставка оборудования для медицинского класса применен метод сопоставимых рыночных цен (анализ рынка). </t>
  </si>
  <si>
    <t xml:space="preserve">Приложение № ___
к извещению о проведении малой закупки через электронную торговую площадку 
от «__» _______ 2024 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</si>
</sst>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000"/>
  </numFmts>
  <fonts count="13" x14ac:knownFonts="1">
    <font>
      <sz val="11"/>
      <color theme="1"/>
      <name val="Calibri"/>
      <scheme val="minor"/>
    </font>
    <font>
      <sz val="10"/>
      <name val="Times New Roman"/>
    </font>
    <font>
      <sz val="12"/>
      <name val="Times New Roman"/>
    </font>
    <font>
      <b/>
      <sz val="12"/>
      <name val="Times New Roman"/>
    </font>
    <font>
      <b/>
      <sz val="11"/>
      <name val="Times New Roman"/>
    </font>
    <font>
      <sz val="11"/>
      <color theme="1"/>
      <name val="Times New Roman"/>
    </font>
    <font>
      <sz val="12"/>
      <color theme="1"/>
      <name val="Times New Roman"/>
    </font>
    <font>
      <sz val="11"/>
      <name val="Times New Roman"/>
    </font>
    <font>
      <i/>
      <sz val="11"/>
      <name val="Times New Roman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7" fillId="0" borderId="0" xfId="0" applyFont="1" applyAlignment="1">
      <alignment vertical="center"/>
    </xf>
    <xf numFmtId="43" fontId="1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 wrapText="1"/>
    </xf>
    <xf numFmtId="1" fontId="12" fillId="0" borderId="3" xfId="0" applyNumberFormat="1" applyFont="1" applyBorder="1" applyAlignment="1">
      <alignment horizontal="center" vertical="center" wrapText="1"/>
    </xf>
    <xf numFmtId="1" fontId="11" fillId="0" borderId="3" xfId="0" applyNumberFormat="1" applyFont="1" applyBorder="1" applyAlignment="1">
      <alignment horizontal="center" vertical="center" wrapText="1"/>
    </xf>
    <xf numFmtId="1" fontId="12" fillId="0" borderId="4" xfId="0" applyNumberFormat="1" applyFont="1" applyBorder="1" applyAlignment="1">
      <alignment horizontal="center" vertical="center" wrapText="1"/>
    </xf>
    <xf numFmtId="1" fontId="11" fillId="0" borderId="4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9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3</xdr:row>
      <xdr:rowOff>1476374</xdr:rowOff>
    </xdr:from>
    <xdr:to>
      <xdr:col>12</xdr:col>
      <xdr:colOff>600075</xdr:colOff>
      <xdr:row>3</xdr:row>
      <xdr:rowOff>1819275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12049125" y="3324223"/>
          <a:ext cx="590549" cy="3429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169208</xdr:colOff>
      <xdr:row>3</xdr:row>
      <xdr:rowOff>1266265</xdr:rowOff>
    </xdr:from>
    <xdr:to>
      <xdr:col>11</xdr:col>
      <xdr:colOff>674033</xdr:colOff>
      <xdr:row>3</xdr:row>
      <xdr:rowOff>1523439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/>
      </xdr:blipFill>
      <xdr:spPr bwMode="auto">
        <a:xfrm>
          <a:off x="11303933" y="3114115"/>
          <a:ext cx="504825" cy="257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1"/>
  <sheetViews>
    <sheetView tabSelected="1" topLeftCell="A4" zoomScale="78" zoomScaleNormal="78" workbookViewId="0">
      <selection activeCell="B5" sqref="B5:E6"/>
    </sheetView>
  </sheetViews>
  <sheetFormatPr defaultColWidth="9.109375" defaultRowHeight="13.2" x14ac:dyDescent="0.25"/>
  <cols>
    <col min="1" max="1" width="3.109375" style="1" bestFit="1" customWidth="1"/>
    <col min="2" max="2" width="31" style="1" bestFit="1" customWidth="1"/>
    <col min="3" max="3" width="19.44140625" style="1" customWidth="1"/>
    <col min="4" max="4" width="8" style="1" customWidth="1"/>
    <col min="5" max="5" width="8.88671875" style="1" bestFit="1" customWidth="1"/>
    <col min="6" max="6" width="17.33203125" style="1" bestFit="1" customWidth="1"/>
    <col min="7" max="7" width="16.33203125" style="1" bestFit="1" customWidth="1"/>
    <col min="8" max="8" width="15.88671875" style="1" bestFit="1" customWidth="1"/>
    <col min="9" max="10" width="15.88671875" style="1" hidden="1" customWidth="1"/>
    <col min="11" max="11" width="18.109375" style="1" bestFit="1" customWidth="1"/>
    <col min="12" max="12" width="13.5546875" style="1" bestFit="1" customWidth="1"/>
    <col min="13" max="13" width="10.33203125" style="1" bestFit="1" customWidth="1"/>
    <col min="14" max="14" width="13.109375" style="1" bestFit="1" customWidth="1"/>
    <col min="15" max="15" width="20.109375" style="1" customWidth="1"/>
    <col min="16" max="16384" width="9.109375" style="1"/>
  </cols>
  <sheetData>
    <row r="1" spans="1:20" ht="67.5" customHeight="1" x14ac:dyDescent="0.25">
      <c r="K1" s="39" t="s">
        <v>84</v>
      </c>
      <c r="L1" s="38"/>
      <c r="M1" s="38"/>
      <c r="N1" s="38"/>
      <c r="O1" s="38"/>
    </row>
    <row r="2" spans="1:20" ht="39" customHeight="1" x14ac:dyDescent="0.25">
      <c r="A2" s="40" t="s">
        <v>82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</row>
    <row r="3" spans="1:20" ht="39" customHeight="1" x14ac:dyDescent="0.25">
      <c r="A3" s="42" t="s">
        <v>0</v>
      </c>
      <c r="B3" s="42" t="s">
        <v>1</v>
      </c>
      <c r="C3" s="42" t="s">
        <v>2</v>
      </c>
      <c r="D3" s="42" t="s">
        <v>3</v>
      </c>
      <c r="E3" s="42" t="s">
        <v>4</v>
      </c>
      <c r="F3" s="42" t="s">
        <v>5</v>
      </c>
      <c r="G3" s="42"/>
      <c r="H3" s="42"/>
      <c r="I3" s="2"/>
      <c r="J3" s="2"/>
      <c r="K3" s="43" t="s">
        <v>6</v>
      </c>
      <c r="L3" s="43"/>
      <c r="M3" s="43"/>
      <c r="N3" s="44" t="s">
        <v>7</v>
      </c>
      <c r="O3" s="44"/>
    </row>
    <row r="4" spans="1:20" ht="144" customHeight="1" x14ac:dyDescent="0.25">
      <c r="A4" s="42"/>
      <c r="B4" s="42"/>
      <c r="C4" s="42"/>
      <c r="D4" s="42"/>
      <c r="E4" s="42"/>
      <c r="F4" s="2" t="s">
        <v>8</v>
      </c>
      <c r="G4" s="2" t="s">
        <v>9</v>
      </c>
      <c r="H4" s="2" t="s">
        <v>10</v>
      </c>
      <c r="I4" s="2" t="s">
        <v>11</v>
      </c>
      <c r="J4" s="2" t="s">
        <v>12</v>
      </c>
      <c r="K4" s="2" t="s">
        <v>13</v>
      </c>
      <c r="L4" s="2" t="s">
        <v>14</v>
      </c>
      <c r="M4" s="2" t="s">
        <v>15</v>
      </c>
      <c r="N4" s="3" t="s">
        <v>16</v>
      </c>
      <c r="O4" s="3" t="s">
        <v>17</v>
      </c>
    </row>
    <row r="5" spans="1:20" s="4" customFormat="1" ht="31.2" x14ac:dyDescent="0.3">
      <c r="A5" s="5">
        <v>1</v>
      </c>
      <c r="B5" s="23" t="s">
        <v>23</v>
      </c>
      <c r="C5" s="23" t="s">
        <v>20</v>
      </c>
      <c r="D5" s="22" t="s">
        <v>81</v>
      </c>
      <c r="E5" s="22">
        <v>1</v>
      </c>
      <c r="F5" s="26">
        <v>145875.45000000001</v>
      </c>
      <c r="G5" s="26">
        <v>138929</v>
      </c>
      <c r="H5" s="26">
        <v>131982.54999999999</v>
      </c>
      <c r="I5" s="27"/>
      <c r="J5" s="27"/>
      <c r="K5" s="27">
        <f t="shared" ref="K5:K62" si="0">AVERAGE(F5:H5)</f>
        <v>138929</v>
      </c>
      <c r="L5" s="28">
        <f t="shared" ref="L5:L62" si="1">SQRT(((SUM((POWER(H5-K5,2)),(POWER(G5-K5,2)),(POWER(F5-K5,2)))/(COLUMNS(F5:H5)-1))))</f>
        <v>6946.4500000000116</v>
      </c>
      <c r="M5" s="28">
        <f t="shared" ref="M5:M62" si="2">L5/K5*100</f>
        <v>5.0000000000000089</v>
      </c>
      <c r="N5" s="29">
        <f t="shared" ref="N5:N36" si="3">K5</f>
        <v>138929</v>
      </c>
      <c r="O5" s="29">
        <f>N5*E5</f>
        <v>138929</v>
      </c>
    </row>
    <row r="6" spans="1:20" s="4" customFormat="1" ht="46.8" x14ac:dyDescent="0.3">
      <c r="A6" s="5">
        <v>2</v>
      </c>
      <c r="B6" s="23" t="s">
        <v>24</v>
      </c>
      <c r="C6" s="23" t="s">
        <v>20</v>
      </c>
      <c r="D6" s="22" t="s">
        <v>81</v>
      </c>
      <c r="E6" s="22">
        <v>1</v>
      </c>
      <c r="F6" s="26">
        <v>8085</v>
      </c>
      <c r="G6" s="26">
        <v>7700</v>
      </c>
      <c r="H6" s="26">
        <v>7315</v>
      </c>
      <c r="I6" s="27"/>
      <c r="J6" s="27"/>
      <c r="K6" s="27">
        <f t="shared" si="0"/>
        <v>7700</v>
      </c>
      <c r="L6" s="28">
        <f t="shared" si="1"/>
        <v>385</v>
      </c>
      <c r="M6" s="28">
        <f t="shared" si="2"/>
        <v>5</v>
      </c>
      <c r="N6" s="29">
        <f t="shared" si="3"/>
        <v>7700</v>
      </c>
      <c r="O6" s="29">
        <f t="shared" ref="O6:O62" si="4">N6*E6</f>
        <v>7700</v>
      </c>
    </row>
    <row r="7" spans="1:20" s="4" customFormat="1" ht="124.8" x14ac:dyDescent="0.3">
      <c r="A7" s="5">
        <v>3</v>
      </c>
      <c r="B7" s="23" t="s">
        <v>25</v>
      </c>
      <c r="C7" s="22" t="s">
        <v>20</v>
      </c>
      <c r="D7" s="22" t="s">
        <v>81</v>
      </c>
      <c r="E7" s="22">
        <v>2</v>
      </c>
      <c r="F7" s="27">
        <v>57750</v>
      </c>
      <c r="G7" s="27">
        <v>55000</v>
      </c>
      <c r="H7" s="27">
        <v>52250</v>
      </c>
      <c r="I7" s="27"/>
      <c r="J7" s="27"/>
      <c r="K7" s="27">
        <f t="shared" si="0"/>
        <v>55000</v>
      </c>
      <c r="L7" s="28">
        <f t="shared" si="1"/>
        <v>2750</v>
      </c>
      <c r="M7" s="28">
        <f t="shared" si="2"/>
        <v>5</v>
      </c>
      <c r="N7" s="29">
        <f t="shared" si="3"/>
        <v>55000</v>
      </c>
      <c r="O7" s="29">
        <f t="shared" si="4"/>
        <v>110000</v>
      </c>
      <c r="T7" s="4" t="s">
        <v>21</v>
      </c>
    </row>
    <row r="8" spans="1:20" s="4" customFormat="1" ht="31.2" x14ac:dyDescent="0.3">
      <c r="A8" s="5">
        <v>4</v>
      </c>
      <c r="B8" s="23" t="s">
        <v>26</v>
      </c>
      <c r="C8" s="22" t="s">
        <v>20</v>
      </c>
      <c r="D8" s="22" t="s">
        <v>81</v>
      </c>
      <c r="E8" s="22">
        <v>5</v>
      </c>
      <c r="F8" s="27">
        <v>58695</v>
      </c>
      <c r="G8" s="27">
        <v>55900</v>
      </c>
      <c r="H8" s="27">
        <v>53105</v>
      </c>
      <c r="I8" s="27"/>
      <c r="J8" s="27"/>
      <c r="K8" s="27">
        <f t="shared" si="0"/>
        <v>55900</v>
      </c>
      <c r="L8" s="28">
        <f t="shared" si="1"/>
        <v>2795</v>
      </c>
      <c r="M8" s="28">
        <f t="shared" si="2"/>
        <v>5</v>
      </c>
      <c r="N8" s="29">
        <f t="shared" si="3"/>
        <v>55900</v>
      </c>
      <c r="O8" s="29">
        <f t="shared" si="4"/>
        <v>279500</v>
      </c>
    </row>
    <row r="9" spans="1:20" s="4" customFormat="1" ht="78" x14ac:dyDescent="0.3">
      <c r="A9" s="5">
        <v>5</v>
      </c>
      <c r="B9" s="23" t="s">
        <v>27</v>
      </c>
      <c r="C9" s="22" t="s">
        <v>20</v>
      </c>
      <c r="D9" s="22" t="s">
        <v>81</v>
      </c>
      <c r="E9" s="22">
        <v>30</v>
      </c>
      <c r="F9" s="27">
        <v>23205</v>
      </c>
      <c r="G9" s="27">
        <v>22100</v>
      </c>
      <c r="H9" s="27">
        <v>20995</v>
      </c>
      <c r="I9" s="27"/>
      <c r="J9" s="27"/>
      <c r="K9" s="27">
        <f t="shared" si="0"/>
        <v>22100</v>
      </c>
      <c r="L9" s="28">
        <f t="shared" si="1"/>
        <v>1105</v>
      </c>
      <c r="M9" s="28">
        <f t="shared" si="2"/>
        <v>5</v>
      </c>
      <c r="N9" s="29">
        <f t="shared" si="3"/>
        <v>22100</v>
      </c>
      <c r="O9" s="29">
        <f t="shared" si="4"/>
        <v>663000</v>
      </c>
    </row>
    <row r="10" spans="1:20" s="4" customFormat="1" ht="46.8" x14ac:dyDescent="0.3">
      <c r="A10" s="5">
        <v>6</v>
      </c>
      <c r="B10" s="23" t="s">
        <v>28</v>
      </c>
      <c r="C10" s="22" t="s">
        <v>20</v>
      </c>
      <c r="D10" s="22" t="s">
        <v>81</v>
      </c>
      <c r="E10" s="22">
        <v>1</v>
      </c>
      <c r="F10" s="27">
        <v>99645</v>
      </c>
      <c r="G10" s="27">
        <v>94900</v>
      </c>
      <c r="H10" s="27">
        <v>90155</v>
      </c>
      <c r="I10" s="27"/>
      <c r="J10" s="27"/>
      <c r="K10" s="27">
        <f t="shared" si="0"/>
        <v>94900</v>
      </c>
      <c r="L10" s="28">
        <f t="shared" si="1"/>
        <v>4745</v>
      </c>
      <c r="M10" s="28">
        <f t="shared" si="2"/>
        <v>5</v>
      </c>
      <c r="N10" s="29">
        <f t="shared" si="3"/>
        <v>94900</v>
      </c>
      <c r="O10" s="29">
        <f t="shared" si="4"/>
        <v>94900</v>
      </c>
    </row>
    <row r="11" spans="1:20" s="4" customFormat="1" ht="31.2" x14ac:dyDescent="0.3">
      <c r="A11" s="5">
        <v>7</v>
      </c>
      <c r="B11" s="23" t="s">
        <v>29</v>
      </c>
      <c r="C11" s="22" t="s">
        <v>20</v>
      </c>
      <c r="D11" s="22" t="s">
        <v>81</v>
      </c>
      <c r="E11" s="22">
        <v>6</v>
      </c>
      <c r="F11" s="27">
        <v>19110</v>
      </c>
      <c r="G11" s="27">
        <v>18200</v>
      </c>
      <c r="H11" s="27">
        <v>17290</v>
      </c>
      <c r="I11" s="27"/>
      <c r="J11" s="27"/>
      <c r="K11" s="27">
        <f t="shared" si="0"/>
        <v>18200</v>
      </c>
      <c r="L11" s="28">
        <f t="shared" si="1"/>
        <v>910</v>
      </c>
      <c r="M11" s="28">
        <f t="shared" si="2"/>
        <v>5</v>
      </c>
      <c r="N11" s="29">
        <f t="shared" si="3"/>
        <v>18200</v>
      </c>
      <c r="O11" s="29">
        <f t="shared" si="4"/>
        <v>109200</v>
      </c>
    </row>
    <row r="12" spans="1:20" s="4" customFormat="1" ht="46.8" x14ac:dyDescent="0.3">
      <c r="A12" s="5">
        <v>8</v>
      </c>
      <c r="B12" s="23" t="s">
        <v>30</v>
      </c>
      <c r="C12" s="22" t="s">
        <v>20</v>
      </c>
      <c r="D12" s="22" t="s">
        <v>81</v>
      </c>
      <c r="E12" s="22">
        <v>15</v>
      </c>
      <c r="F12" s="27">
        <v>19950</v>
      </c>
      <c r="G12" s="27">
        <v>19000</v>
      </c>
      <c r="H12" s="27">
        <v>18050</v>
      </c>
      <c r="I12" s="27"/>
      <c r="J12" s="27"/>
      <c r="K12" s="27">
        <f t="shared" si="0"/>
        <v>19000</v>
      </c>
      <c r="L12" s="28">
        <f t="shared" si="1"/>
        <v>950</v>
      </c>
      <c r="M12" s="28">
        <f t="shared" si="2"/>
        <v>5</v>
      </c>
      <c r="N12" s="29">
        <f t="shared" si="3"/>
        <v>19000</v>
      </c>
      <c r="O12" s="29">
        <f t="shared" si="4"/>
        <v>285000</v>
      </c>
    </row>
    <row r="13" spans="1:20" s="4" customFormat="1" ht="31.2" x14ac:dyDescent="0.3">
      <c r="A13" s="5">
        <v>9</v>
      </c>
      <c r="B13" s="23" t="s">
        <v>31</v>
      </c>
      <c r="C13" s="22" t="s">
        <v>20</v>
      </c>
      <c r="D13" s="22" t="s">
        <v>81</v>
      </c>
      <c r="E13" s="22">
        <v>1</v>
      </c>
      <c r="F13" s="27">
        <v>409.5</v>
      </c>
      <c r="G13" s="27">
        <v>390</v>
      </c>
      <c r="H13" s="27">
        <v>370.5</v>
      </c>
      <c r="I13" s="27"/>
      <c r="J13" s="27"/>
      <c r="K13" s="27">
        <f t="shared" si="0"/>
        <v>390</v>
      </c>
      <c r="L13" s="28">
        <f t="shared" si="1"/>
        <v>19.5</v>
      </c>
      <c r="M13" s="28">
        <f t="shared" si="2"/>
        <v>5</v>
      </c>
      <c r="N13" s="29">
        <f t="shared" si="3"/>
        <v>390</v>
      </c>
      <c r="O13" s="29">
        <f t="shared" si="4"/>
        <v>390</v>
      </c>
    </row>
    <row r="14" spans="1:20" s="4" customFormat="1" ht="46.8" x14ac:dyDescent="0.3">
      <c r="A14" s="5">
        <v>10</v>
      </c>
      <c r="B14" s="23" t="s">
        <v>32</v>
      </c>
      <c r="C14" s="22" t="s">
        <v>20</v>
      </c>
      <c r="D14" s="22" t="s">
        <v>81</v>
      </c>
      <c r="E14" s="22">
        <v>1</v>
      </c>
      <c r="F14" s="27">
        <v>5869.5</v>
      </c>
      <c r="G14" s="27">
        <v>5590</v>
      </c>
      <c r="H14" s="27">
        <v>5310.5</v>
      </c>
      <c r="I14" s="27"/>
      <c r="J14" s="27"/>
      <c r="K14" s="27">
        <f t="shared" si="0"/>
        <v>5590</v>
      </c>
      <c r="L14" s="28">
        <f t="shared" si="1"/>
        <v>279.5</v>
      </c>
      <c r="M14" s="28">
        <f t="shared" si="2"/>
        <v>5</v>
      </c>
      <c r="N14" s="29">
        <f t="shared" si="3"/>
        <v>5590</v>
      </c>
      <c r="O14" s="29">
        <f t="shared" si="4"/>
        <v>5590</v>
      </c>
    </row>
    <row r="15" spans="1:20" s="4" customFormat="1" ht="31.2" x14ac:dyDescent="0.3">
      <c r="A15" s="5">
        <v>11</v>
      </c>
      <c r="B15" s="23" t="s">
        <v>33</v>
      </c>
      <c r="C15" s="22" t="s">
        <v>20</v>
      </c>
      <c r="D15" s="22" t="s">
        <v>81</v>
      </c>
      <c r="E15" s="22">
        <v>10</v>
      </c>
      <c r="F15" s="27">
        <v>47250</v>
      </c>
      <c r="G15" s="27">
        <v>45000</v>
      </c>
      <c r="H15" s="27">
        <v>42750</v>
      </c>
      <c r="I15" s="27"/>
      <c r="J15" s="27"/>
      <c r="K15" s="27">
        <f t="shared" si="0"/>
        <v>45000</v>
      </c>
      <c r="L15" s="28">
        <f t="shared" si="1"/>
        <v>2250</v>
      </c>
      <c r="M15" s="28">
        <f t="shared" si="2"/>
        <v>5</v>
      </c>
      <c r="N15" s="29">
        <f t="shared" si="3"/>
        <v>45000</v>
      </c>
      <c r="O15" s="29">
        <f t="shared" si="4"/>
        <v>450000</v>
      </c>
    </row>
    <row r="16" spans="1:20" s="4" customFormat="1" ht="31.2" x14ac:dyDescent="0.3">
      <c r="A16" s="5">
        <v>12</v>
      </c>
      <c r="B16" s="23" t="s">
        <v>34</v>
      </c>
      <c r="C16" s="22" t="s">
        <v>20</v>
      </c>
      <c r="D16" s="22" t="s">
        <v>81</v>
      </c>
      <c r="E16" s="22">
        <v>20</v>
      </c>
      <c r="F16" s="27">
        <v>682.5</v>
      </c>
      <c r="G16" s="27">
        <v>650</v>
      </c>
      <c r="H16" s="27">
        <v>617.5</v>
      </c>
      <c r="I16" s="27"/>
      <c r="J16" s="27"/>
      <c r="K16" s="27">
        <f t="shared" si="0"/>
        <v>650</v>
      </c>
      <c r="L16" s="28">
        <f t="shared" si="1"/>
        <v>32.5</v>
      </c>
      <c r="M16" s="28">
        <f t="shared" si="2"/>
        <v>5</v>
      </c>
      <c r="N16" s="29">
        <f t="shared" si="3"/>
        <v>650</v>
      </c>
      <c r="O16" s="29">
        <f t="shared" si="4"/>
        <v>13000</v>
      </c>
    </row>
    <row r="17" spans="1:15" s="4" customFormat="1" ht="31.2" x14ac:dyDescent="0.3">
      <c r="A17" s="5">
        <v>13</v>
      </c>
      <c r="B17" s="23" t="s">
        <v>35</v>
      </c>
      <c r="C17" s="22" t="s">
        <v>20</v>
      </c>
      <c r="D17" s="22" t="s">
        <v>81</v>
      </c>
      <c r="E17" s="22">
        <v>6</v>
      </c>
      <c r="F17" s="27">
        <v>14700</v>
      </c>
      <c r="G17" s="27">
        <v>14000</v>
      </c>
      <c r="H17" s="27">
        <v>13300</v>
      </c>
      <c r="I17" s="27"/>
      <c r="J17" s="27"/>
      <c r="K17" s="27">
        <f t="shared" si="0"/>
        <v>14000</v>
      </c>
      <c r="L17" s="28">
        <f t="shared" si="1"/>
        <v>700</v>
      </c>
      <c r="M17" s="28">
        <f t="shared" si="2"/>
        <v>5</v>
      </c>
      <c r="N17" s="29">
        <f t="shared" si="3"/>
        <v>14000</v>
      </c>
      <c r="O17" s="29">
        <f t="shared" si="4"/>
        <v>84000</v>
      </c>
    </row>
    <row r="18" spans="1:15" s="4" customFormat="1" ht="62.4" x14ac:dyDescent="0.3">
      <c r="A18" s="5">
        <v>14</v>
      </c>
      <c r="B18" s="23" t="s">
        <v>36</v>
      </c>
      <c r="C18" s="22" t="s">
        <v>20</v>
      </c>
      <c r="D18" s="22" t="s">
        <v>81</v>
      </c>
      <c r="E18" s="22">
        <v>2</v>
      </c>
      <c r="F18" s="27">
        <v>2730</v>
      </c>
      <c r="G18" s="27">
        <v>2600</v>
      </c>
      <c r="H18" s="27">
        <v>2470</v>
      </c>
      <c r="I18" s="27"/>
      <c r="J18" s="27"/>
      <c r="K18" s="27">
        <f t="shared" si="0"/>
        <v>2600</v>
      </c>
      <c r="L18" s="28">
        <f t="shared" si="1"/>
        <v>130</v>
      </c>
      <c r="M18" s="28">
        <f t="shared" si="2"/>
        <v>5</v>
      </c>
      <c r="N18" s="29">
        <f t="shared" si="3"/>
        <v>2600</v>
      </c>
      <c r="O18" s="29">
        <f t="shared" si="4"/>
        <v>5200</v>
      </c>
    </row>
    <row r="19" spans="1:15" s="4" customFormat="1" ht="46.8" x14ac:dyDescent="0.3">
      <c r="A19" s="5">
        <v>15</v>
      </c>
      <c r="B19" s="23" t="s">
        <v>37</v>
      </c>
      <c r="C19" s="22" t="s">
        <v>20</v>
      </c>
      <c r="D19" s="22" t="s">
        <v>81</v>
      </c>
      <c r="E19" s="22">
        <v>1</v>
      </c>
      <c r="F19" s="27">
        <v>147000</v>
      </c>
      <c r="G19" s="27">
        <v>140000</v>
      </c>
      <c r="H19" s="27">
        <v>133000</v>
      </c>
      <c r="I19" s="27"/>
      <c r="J19" s="27"/>
      <c r="K19" s="27">
        <f t="shared" si="0"/>
        <v>140000</v>
      </c>
      <c r="L19" s="28">
        <f t="shared" si="1"/>
        <v>7000</v>
      </c>
      <c r="M19" s="28">
        <f t="shared" si="2"/>
        <v>5</v>
      </c>
      <c r="N19" s="29">
        <f t="shared" si="3"/>
        <v>140000</v>
      </c>
      <c r="O19" s="29">
        <f t="shared" si="4"/>
        <v>140000</v>
      </c>
    </row>
    <row r="20" spans="1:15" s="4" customFormat="1" ht="31.2" x14ac:dyDescent="0.3">
      <c r="A20" s="5">
        <v>16</v>
      </c>
      <c r="B20" s="23" t="s">
        <v>38</v>
      </c>
      <c r="C20" s="22" t="s">
        <v>20</v>
      </c>
      <c r="D20" s="22" t="s">
        <v>81</v>
      </c>
      <c r="E20" s="22">
        <v>2</v>
      </c>
      <c r="F20" s="27">
        <v>472500</v>
      </c>
      <c r="G20" s="27">
        <v>450000</v>
      </c>
      <c r="H20" s="27">
        <v>427500</v>
      </c>
      <c r="I20" s="27"/>
      <c r="J20" s="27"/>
      <c r="K20" s="27">
        <f t="shared" si="0"/>
        <v>450000</v>
      </c>
      <c r="L20" s="28">
        <f t="shared" si="1"/>
        <v>22500</v>
      </c>
      <c r="M20" s="28">
        <f t="shared" si="2"/>
        <v>5</v>
      </c>
      <c r="N20" s="29">
        <f t="shared" si="3"/>
        <v>450000</v>
      </c>
      <c r="O20" s="29">
        <f t="shared" si="4"/>
        <v>900000</v>
      </c>
    </row>
    <row r="21" spans="1:15" s="4" customFormat="1" ht="31.2" x14ac:dyDescent="0.3">
      <c r="A21" s="5">
        <v>17</v>
      </c>
      <c r="B21" s="23" t="s">
        <v>39</v>
      </c>
      <c r="C21" s="22" t="s">
        <v>20</v>
      </c>
      <c r="D21" s="22" t="s">
        <v>81</v>
      </c>
      <c r="E21" s="22">
        <v>1</v>
      </c>
      <c r="F21" s="27">
        <v>10237.5</v>
      </c>
      <c r="G21" s="27">
        <v>9750</v>
      </c>
      <c r="H21" s="27">
        <v>9262.5</v>
      </c>
      <c r="I21" s="27"/>
      <c r="J21" s="27"/>
      <c r="K21" s="27">
        <f t="shared" si="0"/>
        <v>9750</v>
      </c>
      <c r="L21" s="28">
        <f t="shared" si="1"/>
        <v>487.5</v>
      </c>
      <c r="M21" s="28">
        <f t="shared" si="2"/>
        <v>5</v>
      </c>
      <c r="N21" s="29">
        <f t="shared" si="3"/>
        <v>9750</v>
      </c>
      <c r="O21" s="29">
        <f t="shared" si="4"/>
        <v>9750</v>
      </c>
    </row>
    <row r="22" spans="1:15" s="4" customFormat="1" ht="31.2" x14ac:dyDescent="0.3">
      <c r="A22" s="5">
        <v>18</v>
      </c>
      <c r="B22" s="23" t="s">
        <v>40</v>
      </c>
      <c r="C22" s="22" t="s">
        <v>20</v>
      </c>
      <c r="D22" s="22" t="s">
        <v>81</v>
      </c>
      <c r="E22" s="22">
        <v>1</v>
      </c>
      <c r="F22" s="27">
        <v>388500</v>
      </c>
      <c r="G22" s="27">
        <v>370000</v>
      </c>
      <c r="H22" s="27">
        <v>351500</v>
      </c>
      <c r="I22" s="27"/>
      <c r="J22" s="27"/>
      <c r="K22" s="27">
        <f t="shared" si="0"/>
        <v>370000</v>
      </c>
      <c r="L22" s="28">
        <f t="shared" si="1"/>
        <v>18500</v>
      </c>
      <c r="M22" s="28">
        <f t="shared" si="2"/>
        <v>5</v>
      </c>
      <c r="N22" s="29">
        <f t="shared" si="3"/>
        <v>370000</v>
      </c>
      <c r="O22" s="29">
        <f t="shared" si="4"/>
        <v>370000</v>
      </c>
    </row>
    <row r="23" spans="1:15" s="4" customFormat="1" ht="46.8" x14ac:dyDescent="0.3">
      <c r="A23" s="5">
        <v>19</v>
      </c>
      <c r="B23" s="23" t="s">
        <v>41</v>
      </c>
      <c r="C23" s="22" t="s">
        <v>20</v>
      </c>
      <c r="D23" s="22" t="s">
        <v>81</v>
      </c>
      <c r="E23" s="22">
        <v>1</v>
      </c>
      <c r="F23" s="27">
        <v>1501500</v>
      </c>
      <c r="G23" s="27">
        <v>1430000</v>
      </c>
      <c r="H23" s="27">
        <v>1358500</v>
      </c>
      <c r="I23" s="27"/>
      <c r="J23" s="27"/>
      <c r="K23" s="27">
        <f t="shared" si="0"/>
        <v>1430000</v>
      </c>
      <c r="L23" s="28">
        <f t="shared" si="1"/>
        <v>71500</v>
      </c>
      <c r="M23" s="28">
        <f t="shared" si="2"/>
        <v>5</v>
      </c>
      <c r="N23" s="29">
        <f t="shared" si="3"/>
        <v>1430000</v>
      </c>
      <c r="O23" s="29">
        <f t="shared" si="4"/>
        <v>1430000</v>
      </c>
    </row>
    <row r="24" spans="1:15" s="4" customFormat="1" ht="78" x14ac:dyDescent="0.3">
      <c r="A24" s="5">
        <v>20</v>
      </c>
      <c r="B24" s="23" t="s">
        <v>42</v>
      </c>
      <c r="C24" s="22" t="s">
        <v>20</v>
      </c>
      <c r="D24" s="22" t="s">
        <v>81</v>
      </c>
      <c r="E24" s="22">
        <v>5</v>
      </c>
      <c r="F24" s="27">
        <v>90720</v>
      </c>
      <c r="G24" s="27">
        <v>86400</v>
      </c>
      <c r="H24" s="27">
        <v>82080</v>
      </c>
      <c r="I24" s="27"/>
      <c r="J24" s="27"/>
      <c r="K24" s="27">
        <f t="shared" si="0"/>
        <v>86400</v>
      </c>
      <c r="L24" s="28">
        <f t="shared" si="1"/>
        <v>4320</v>
      </c>
      <c r="M24" s="28">
        <f t="shared" si="2"/>
        <v>5</v>
      </c>
      <c r="N24" s="29">
        <f t="shared" si="3"/>
        <v>86400</v>
      </c>
      <c r="O24" s="29">
        <f t="shared" si="4"/>
        <v>432000</v>
      </c>
    </row>
    <row r="25" spans="1:15" s="4" customFormat="1" ht="62.4" x14ac:dyDescent="0.3">
      <c r="A25" s="5">
        <v>21</v>
      </c>
      <c r="B25" s="23" t="s">
        <v>43</v>
      </c>
      <c r="C25" s="22" t="s">
        <v>20</v>
      </c>
      <c r="D25" s="22" t="s">
        <v>81</v>
      </c>
      <c r="E25" s="22">
        <v>5</v>
      </c>
      <c r="F25" s="27">
        <v>31651.200000000001</v>
      </c>
      <c r="G25" s="27">
        <v>30144</v>
      </c>
      <c r="H25" s="27">
        <v>28636.799999999999</v>
      </c>
      <c r="I25" s="27"/>
      <c r="J25" s="27"/>
      <c r="K25" s="27">
        <f t="shared" si="0"/>
        <v>30144</v>
      </c>
      <c r="L25" s="28">
        <f t="shared" si="1"/>
        <v>1507.2000000000007</v>
      </c>
      <c r="M25" s="28">
        <f t="shared" si="2"/>
        <v>5.0000000000000027</v>
      </c>
      <c r="N25" s="29">
        <f t="shared" si="3"/>
        <v>30144</v>
      </c>
      <c r="O25" s="29">
        <f t="shared" si="4"/>
        <v>150720</v>
      </c>
    </row>
    <row r="26" spans="1:15" s="4" customFormat="1" ht="46.8" x14ac:dyDescent="0.3">
      <c r="A26" s="5">
        <v>22</v>
      </c>
      <c r="B26" s="23" t="s">
        <v>44</v>
      </c>
      <c r="C26" s="22" t="s">
        <v>20</v>
      </c>
      <c r="D26" s="22" t="s">
        <v>81</v>
      </c>
      <c r="E26" s="22">
        <v>5</v>
      </c>
      <c r="F26" s="27">
        <v>49549.5</v>
      </c>
      <c r="G26" s="27">
        <v>47190</v>
      </c>
      <c r="H26" s="27">
        <v>44830.5</v>
      </c>
      <c r="I26" s="27"/>
      <c r="J26" s="27"/>
      <c r="K26" s="27">
        <f t="shared" si="0"/>
        <v>47190</v>
      </c>
      <c r="L26" s="28">
        <f t="shared" si="1"/>
        <v>2359.5</v>
      </c>
      <c r="M26" s="28">
        <f t="shared" si="2"/>
        <v>5</v>
      </c>
      <c r="N26" s="29">
        <f t="shared" si="3"/>
        <v>47190</v>
      </c>
      <c r="O26" s="29">
        <f t="shared" si="4"/>
        <v>235950</v>
      </c>
    </row>
    <row r="27" spans="1:15" s="4" customFormat="1" ht="62.4" x14ac:dyDescent="0.3">
      <c r="A27" s="5">
        <v>23</v>
      </c>
      <c r="B27" s="23" t="s">
        <v>45</v>
      </c>
      <c r="C27" s="22" t="s">
        <v>20</v>
      </c>
      <c r="D27" s="22" t="s">
        <v>81</v>
      </c>
      <c r="E27" s="22">
        <v>1</v>
      </c>
      <c r="F27" s="27">
        <v>92820</v>
      </c>
      <c r="G27" s="27">
        <v>88400</v>
      </c>
      <c r="H27" s="27">
        <v>83980</v>
      </c>
      <c r="I27" s="27"/>
      <c r="J27" s="27"/>
      <c r="K27" s="27">
        <f t="shared" si="0"/>
        <v>88400</v>
      </c>
      <c r="L27" s="28">
        <f t="shared" si="1"/>
        <v>4420</v>
      </c>
      <c r="M27" s="28">
        <f t="shared" si="2"/>
        <v>5</v>
      </c>
      <c r="N27" s="29">
        <f t="shared" si="3"/>
        <v>88400</v>
      </c>
      <c r="O27" s="29">
        <f t="shared" si="4"/>
        <v>88400</v>
      </c>
    </row>
    <row r="28" spans="1:15" s="4" customFormat="1" ht="31.2" x14ac:dyDescent="0.3">
      <c r="A28" s="5">
        <v>24</v>
      </c>
      <c r="B28" s="23" t="s">
        <v>46</v>
      </c>
      <c r="C28" s="22" t="s">
        <v>20</v>
      </c>
      <c r="D28" s="22" t="s">
        <v>81</v>
      </c>
      <c r="E28" s="22">
        <v>1</v>
      </c>
      <c r="F28" s="27">
        <v>304500</v>
      </c>
      <c r="G28" s="27">
        <v>290000</v>
      </c>
      <c r="H28" s="27">
        <v>275500</v>
      </c>
      <c r="I28" s="27"/>
      <c r="J28" s="27"/>
      <c r="K28" s="27">
        <f t="shared" si="0"/>
        <v>290000</v>
      </c>
      <c r="L28" s="28">
        <f t="shared" si="1"/>
        <v>14500</v>
      </c>
      <c r="M28" s="28">
        <f t="shared" si="2"/>
        <v>5</v>
      </c>
      <c r="N28" s="29">
        <f t="shared" si="3"/>
        <v>290000</v>
      </c>
      <c r="O28" s="29">
        <f t="shared" si="4"/>
        <v>290000</v>
      </c>
    </row>
    <row r="29" spans="1:15" s="4" customFormat="1" ht="62.4" x14ac:dyDescent="0.3">
      <c r="A29" s="5">
        <v>25</v>
      </c>
      <c r="B29" s="23" t="s">
        <v>47</v>
      </c>
      <c r="C29" s="22" t="s">
        <v>20</v>
      </c>
      <c r="D29" s="22" t="s">
        <v>81</v>
      </c>
      <c r="E29" s="22">
        <v>1</v>
      </c>
      <c r="F29" s="27">
        <v>346500</v>
      </c>
      <c r="G29" s="27">
        <v>330000</v>
      </c>
      <c r="H29" s="27">
        <v>313500</v>
      </c>
      <c r="I29" s="27"/>
      <c r="J29" s="27"/>
      <c r="K29" s="27">
        <f t="shared" si="0"/>
        <v>330000</v>
      </c>
      <c r="L29" s="28">
        <f t="shared" si="1"/>
        <v>16500</v>
      </c>
      <c r="M29" s="28">
        <f t="shared" si="2"/>
        <v>5</v>
      </c>
      <c r="N29" s="29">
        <f t="shared" si="3"/>
        <v>330000</v>
      </c>
      <c r="O29" s="29">
        <f t="shared" si="4"/>
        <v>330000</v>
      </c>
    </row>
    <row r="30" spans="1:15" s="4" customFormat="1" ht="93.6" x14ac:dyDescent="0.3">
      <c r="A30" s="5">
        <v>26</v>
      </c>
      <c r="B30" s="23" t="s">
        <v>48</v>
      </c>
      <c r="C30" s="22" t="s">
        <v>20</v>
      </c>
      <c r="D30" s="22" t="s">
        <v>81</v>
      </c>
      <c r="E30" s="22">
        <v>3</v>
      </c>
      <c r="F30" s="27">
        <v>394380</v>
      </c>
      <c r="G30" s="27">
        <v>375600</v>
      </c>
      <c r="H30" s="27">
        <v>356820</v>
      </c>
      <c r="I30" s="27"/>
      <c r="J30" s="27"/>
      <c r="K30" s="27">
        <f t="shared" si="0"/>
        <v>375600</v>
      </c>
      <c r="L30" s="28">
        <f t="shared" si="1"/>
        <v>18780</v>
      </c>
      <c r="M30" s="28">
        <f t="shared" si="2"/>
        <v>5</v>
      </c>
      <c r="N30" s="29">
        <f t="shared" si="3"/>
        <v>375600</v>
      </c>
      <c r="O30" s="29">
        <f t="shared" si="4"/>
        <v>1126800</v>
      </c>
    </row>
    <row r="31" spans="1:15" s="4" customFormat="1" ht="46.8" x14ac:dyDescent="0.3">
      <c r="A31" s="5">
        <v>27</v>
      </c>
      <c r="B31" s="23" t="s">
        <v>49</v>
      </c>
      <c r="C31" s="22" t="s">
        <v>20</v>
      </c>
      <c r="D31" s="22" t="s">
        <v>81</v>
      </c>
      <c r="E31" s="22">
        <v>1</v>
      </c>
      <c r="F31" s="27">
        <v>80535</v>
      </c>
      <c r="G31" s="27">
        <v>76700</v>
      </c>
      <c r="H31" s="27">
        <v>72865</v>
      </c>
      <c r="I31" s="27"/>
      <c r="J31" s="27"/>
      <c r="K31" s="27">
        <f t="shared" si="0"/>
        <v>76700</v>
      </c>
      <c r="L31" s="28">
        <f t="shared" si="1"/>
        <v>3835</v>
      </c>
      <c r="M31" s="28">
        <f t="shared" si="2"/>
        <v>5</v>
      </c>
      <c r="N31" s="29">
        <f t="shared" si="3"/>
        <v>76700</v>
      </c>
      <c r="O31" s="29">
        <f t="shared" si="4"/>
        <v>76700</v>
      </c>
    </row>
    <row r="32" spans="1:15" s="4" customFormat="1" ht="46.8" x14ac:dyDescent="0.3">
      <c r="A32" s="5">
        <v>28</v>
      </c>
      <c r="B32" s="23" t="s">
        <v>50</v>
      </c>
      <c r="C32" s="22" t="s">
        <v>20</v>
      </c>
      <c r="D32" s="22" t="s">
        <v>81</v>
      </c>
      <c r="E32" s="22">
        <v>1</v>
      </c>
      <c r="F32" s="27">
        <v>64155</v>
      </c>
      <c r="G32" s="27">
        <v>61100</v>
      </c>
      <c r="H32" s="27">
        <v>58045</v>
      </c>
      <c r="I32" s="27"/>
      <c r="J32" s="27"/>
      <c r="K32" s="27">
        <f t="shared" si="0"/>
        <v>61100</v>
      </c>
      <c r="L32" s="28">
        <f t="shared" si="1"/>
        <v>3055</v>
      </c>
      <c r="M32" s="28">
        <f t="shared" si="2"/>
        <v>5</v>
      </c>
      <c r="N32" s="29">
        <f t="shared" si="3"/>
        <v>61100</v>
      </c>
      <c r="O32" s="29">
        <f t="shared" si="4"/>
        <v>61100</v>
      </c>
    </row>
    <row r="33" spans="1:15" s="4" customFormat="1" ht="124.8" x14ac:dyDescent="0.3">
      <c r="A33" s="5">
        <v>29</v>
      </c>
      <c r="B33" s="23" t="s">
        <v>51</v>
      </c>
      <c r="C33" s="22" t="s">
        <v>20</v>
      </c>
      <c r="D33" s="22" t="s">
        <v>81</v>
      </c>
      <c r="E33" s="22">
        <v>1</v>
      </c>
      <c r="F33" s="27">
        <v>103740</v>
      </c>
      <c r="G33" s="27">
        <v>98800</v>
      </c>
      <c r="H33" s="27">
        <v>93860</v>
      </c>
      <c r="I33" s="27"/>
      <c r="J33" s="27"/>
      <c r="K33" s="27">
        <f t="shared" si="0"/>
        <v>98800</v>
      </c>
      <c r="L33" s="28">
        <f t="shared" si="1"/>
        <v>4940</v>
      </c>
      <c r="M33" s="28">
        <f t="shared" si="2"/>
        <v>5</v>
      </c>
      <c r="N33" s="29">
        <f t="shared" si="3"/>
        <v>98800</v>
      </c>
      <c r="O33" s="29">
        <f t="shared" si="4"/>
        <v>98800</v>
      </c>
    </row>
    <row r="34" spans="1:15" s="4" customFormat="1" ht="31.2" x14ac:dyDescent="0.3">
      <c r="A34" s="5">
        <v>30</v>
      </c>
      <c r="B34" s="23" t="s">
        <v>52</v>
      </c>
      <c r="C34" s="22" t="s">
        <v>20</v>
      </c>
      <c r="D34" s="22" t="s">
        <v>81</v>
      </c>
      <c r="E34" s="22">
        <v>1</v>
      </c>
      <c r="F34" s="27">
        <v>17839.5</v>
      </c>
      <c r="G34" s="27">
        <v>16990</v>
      </c>
      <c r="H34" s="27">
        <v>16140.5</v>
      </c>
      <c r="I34" s="27"/>
      <c r="J34" s="27"/>
      <c r="K34" s="27">
        <f t="shared" si="0"/>
        <v>16990</v>
      </c>
      <c r="L34" s="28">
        <f t="shared" si="1"/>
        <v>849.5</v>
      </c>
      <c r="M34" s="28">
        <f t="shared" si="2"/>
        <v>5</v>
      </c>
      <c r="N34" s="29">
        <f t="shared" si="3"/>
        <v>16990</v>
      </c>
      <c r="O34" s="29">
        <f t="shared" si="4"/>
        <v>16990</v>
      </c>
    </row>
    <row r="35" spans="1:15" s="4" customFormat="1" ht="31.2" x14ac:dyDescent="0.3">
      <c r="A35" s="25">
        <v>31</v>
      </c>
      <c r="B35" s="23" t="s">
        <v>53</v>
      </c>
      <c r="C35" s="23" t="s">
        <v>20</v>
      </c>
      <c r="D35" s="23" t="s">
        <v>81</v>
      </c>
      <c r="E35" s="23">
        <v>1</v>
      </c>
      <c r="F35" s="26">
        <v>29400</v>
      </c>
      <c r="G35" s="26">
        <v>28000</v>
      </c>
      <c r="H35" s="26">
        <v>26600</v>
      </c>
      <c r="I35" s="27"/>
      <c r="J35" s="27"/>
      <c r="K35" s="27">
        <f t="shared" si="0"/>
        <v>28000</v>
      </c>
      <c r="L35" s="28">
        <f t="shared" si="1"/>
        <v>1400</v>
      </c>
      <c r="M35" s="28">
        <f t="shared" si="2"/>
        <v>5</v>
      </c>
      <c r="N35" s="29">
        <f t="shared" si="3"/>
        <v>28000</v>
      </c>
      <c r="O35" s="29">
        <f t="shared" si="4"/>
        <v>28000</v>
      </c>
    </row>
    <row r="36" spans="1:15" s="4" customFormat="1" ht="31.2" x14ac:dyDescent="0.3">
      <c r="A36" s="5">
        <v>32</v>
      </c>
      <c r="B36" s="23" t="s">
        <v>54</v>
      </c>
      <c r="C36" s="22" t="s">
        <v>20</v>
      </c>
      <c r="D36" s="22" t="s">
        <v>81</v>
      </c>
      <c r="E36" s="22">
        <v>1</v>
      </c>
      <c r="F36" s="27">
        <v>2730</v>
      </c>
      <c r="G36" s="27">
        <v>2600</v>
      </c>
      <c r="H36" s="27">
        <v>2470</v>
      </c>
      <c r="I36" s="27"/>
      <c r="J36" s="27"/>
      <c r="K36" s="27">
        <f t="shared" si="0"/>
        <v>2600</v>
      </c>
      <c r="L36" s="28">
        <f t="shared" si="1"/>
        <v>130</v>
      </c>
      <c r="M36" s="28">
        <f t="shared" si="2"/>
        <v>5</v>
      </c>
      <c r="N36" s="29">
        <f t="shared" si="3"/>
        <v>2600</v>
      </c>
      <c r="O36" s="29">
        <f t="shared" si="4"/>
        <v>2600</v>
      </c>
    </row>
    <row r="37" spans="1:15" s="4" customFormat="1" ht="31.2" x14ac:dyDescent="0.3">
      <c r="A37" s="5">
        <v>33</v>
      </c>
      <c r="B37" s="23" t="s">
        <v>55</v>
      </c>
      <c r="C37" s="22" t="s">
        <v>20</v>
      </c>
      <c r="D37" s="22" t="s">
        <v>81</v>
      </c>
      <c r="E37" s="22">
        <v>1</v>
      </c>
      <c r="F37" s="27">
        <v>1501.5</v>
      </c>
      <c r="G37" s="27">
        <v>1430</v>
      </c>
      <c r="H37" s="27">
        <v>1358.5</v>
      </c>
      <c r="I37" s="27"/>
      <c r="J37" s="27"/>
      <c r="K37" s="27">
        <f t="shared" si="0"/>
        <v>1430</v>
      </c>
      <c r="L37" s="28">
        <f t="shared" si="1"/>
        <v>71.5</v>
      </c>
      <c r="M37" s="28">
        <f t="shared" si="2"/>
        <v>5</v>
      </c>
      <c r="N37" s="29">
        <f t="shared" ref="N37:N62" si="5">K37</f>
        <v>1430</v>
      </c>
      <c r="O37" s="29">
        <f t="shared" si="4"/>
        <v>1430</v>
      </c>
    </row>
    <row r="38" spans="1:15" s="4" customFormat="1" ht="31.2" x14ac:dyDescent="0.3">
      <c r="A38" s="5">
        <v>34</v>
      </c>
      <c r="B38" s="23" t="s">
        <v>56</v>
      </c>
      <c r="C38" s="22" t="s">
        <v>20</v>
      </c>
      <c r="D38" s="22" t="s">
        <v>81</v>
      </c>
      <c r="E38" s="22">
        <v>1</v>
      </c>
      <c r="F38" s="27">
        <v>73710</v>
      </c>
      <c r="G38" s="27">
        <v>70200</v>
      </c>
      <c r="H38" s="27">
        <v>66690</v>
      </c>
      <c r="I38" s="27"/>
      <c r="J38" s="27"/>
      <c r="K38" s="27">
        <f t="shared" si="0"/>
        <v>70200</v>
      </c>
      <c r="L38" s="28">
        <f t="shared" si="1"/>
        <v>3510</v>
      </c>
      <c r="M38" s="28">
        <f t="shared" si="2"/>
        <v>5</v>
      </c>
      <c r="N38" s="29">
        <f t="shared" si="5"/>
        <v>70200</v>
      </c>
      <c r="O38" s="29">
        <f t="shared" si="4"/>
        <v>70200</v>
      </c>
    </row>
    <row r="39" spans="1:15" s="4" customFormat="1" ht="31.2" x14ac:dyDescent="0.3">
      <c r="A39" s="5">
        <v>35</v>
      </c>
      <c r="B39" s="23" t="s">
        <v>57</v>
      </c>
      <c r="C39" s="22" t="s">
        <v>20</v>
      </c>
      <c r="D39" s="22" t="s">
        <v>81</v>
      </c>
      <c r="E39" s="22">
        <v>1</v>
      </c>
      <c r="F39" s="27">
        <v>2054.33</v>
      </c>
      <c r="G39" s="27">
        <v>1956.5</v>
      </c>
      <c r="H39" s="27">
        <v>1858.68</v>
      </c>
      <c r="I39" s="27"/>
      <c r="J39" s="27"/>
      <c r="K39" s="27">
        <f t="shared" si="0"/>
        <v>1956.5033333333333</v>
      </c>
      <c r="L39" s="28">
        <f t="shared" si="1"/>
        <v>97.825000042593004</v>
      </c>
      <c r="M39" s="28">
        <f t="shared" si="2"/>
        <v>4.9999914835783397</v>
      </c>
      <c r="N39" s="29">
        <f t="shared" si="5"/>
        <v>1956.5033333333333</v>
      </c>
      <c r="O39" s="29">
        <f t="shared" si="4"/>
        <v>1956.5033333333333</v>
      </c>
    </row>
    <row r="40" spans="1:15" s="4" customFormat="1" ht="31.2" x14ac:dyDescent="0.3">
      <c r="A40" s="5">
        <v>36</v>
      </c>
      <c r="B40" s="23" t="s">
        <v>58</v>
      </c>
      <c r="C40" s="22" t="s">
        <v>20</v>
      </c>
      <c r="D40" s="22" t="s">
        <v>81</v>
      </c>
      <c r="E40" s="22">
        <v>1</v>
      </c>
      <c r="F40" s="27">
        <v>4830</v>
      </c>
      <c r="G40" s="27">
        <v>4600</v>
      </c>
      <c r="H40" s="27">
        <v>4370</v>
      </c>
      <c r="I40" s="27"/>
      <c r="J40" s="27"/>
      <c r="K40" s="27">
        <f t="shared" si="0"/>
        <v>4600</v>
      </c>
      <c r="L40" s="28">
        <f t="shared" si="1"/>
        <v>230</v>
      </c>
      <c r="M40" s="28">
        <f t="shared" si="2"/>
        <v>5</v>
      </c>
      <c r="N40" s="29">
        <f t="shared" si="5"/>
        <v>4600</v>
      </c>
      <c r="O40" s="29">
        <f t="shared" si="4"/>
        <v>4600</v>
      </c>
    </row>
    <row r="41" spans="1:15" s="4" customFormat="1" ht="31.2" x14ac:dyDescent="0.3">
      <c r="A41" s="5">
        <v>37</v>
      </c>
      <c r="B41" s="23" t="s">
        <v>59</v>
      </c>
      <c r="C41" s="22" t="s">
        <v>20</v>
      </c>
      <c r="D41" s="22" t="s">
        <v>81</v>
      </c>
      <c r="E41" s="22">
        <v>1</v>
      </c>
      <c r="F41" s="27">
        <v>3570</v>
      </c>
      <c r="G41" s="27">
        <v>3400</v>
      </c>
      <c r="H41" s="27">
        <v>3230</v>
      </c>
      <c r="I41" s="27"/>
      <c r="J41" s="27"/>
      <c r="K41" s="27">
        <f t="shared" si="0"/>
        <v>3400</v>
      </c>
      <c r="L41" s="28">
        <f t="shared" si="1"/>
        <v>170</v>
      </c>
      <c r="M41" s="28">
        <f t="shared" si="2"/>
        <v>5</v>
      </c>
      <c r="N41" s="29">
        <f t="shared" si="5"/>
        <v>3400</v>
      </c>
      <c r="O41" s="29">
        <f t="shared" si="4"/>
        <v>3400</v>
      </c>
    </row>
    <row r="42" spans="1:15" s="4" customFormat="1" ht="46.8" x14ac:dyDescent="0.3">
      <c r="A42" s="5">
        <v>38</v>
      </c>
      <c r="B42" s="23" t="s">
        <v>60</v>
      </c>
      <c r="C42" s="22" t="s">
        <v>20</v>
      </c>
      <c r="D42" s="22" t="s">
        <v>81</v>
      </c>
      <c r="E42" s="22">
        <v>1</v>
      </c>
      <c r="F42" s="27">
        <v>22795.5</v>
      </c>
      <c r="G42" s="27">
        <v>21710</v>
      </c>
      <c r="H42" s="27">
        <v>20624.5</v>
      </c>
      <c r="I42" s="27"/>
      <c r="J42" s="27"/>
      <c r="K42" s="27">
        <f t="shared" si="0"/>
        <v>21710</v>
      </c>
      <c r="L42" s="28">
        <f t="shared" si="1"/>
        <v>1085.5</v>
      </c>
      <c r="M42" s="28">
        <f t="shared" si="2"/>
        <v>5</v>
      </c>
      <c r="N42" s="29">
        <f t="shared" si="5"/>
        <v>21710</v>
      </c>
      <c r="O42" s="29">
        <f t="shared" si="4"/>
        <v>21710</v>
      </c>
    </row>
    <row r="43" spans="1:15" s="4" customFormat="1" ht="31.8" thickBot="1" x14ac:dyDescent="0.35">
      <c r="A43" s="5">
        <v>39</v>
      </c>
      <c r="B43" s="23" t="s">
        <v>61</v>
      </c>
      <c r="C43" s="22" t="s">
        <v>20</v>
      </c>
      <c r="D43" s="22" t="s">
        <v>81</v>
      </c>
      <c r="E43" s="22">
        <v>15</v>
      </c>
      <c r="F43" s="27">
        <v>2730</v>
      </c>
      <c r="G43" s="27">
        <v>2600</v>
      </c>
      <c r="H43" s="27">
        <v>2470</v>
      </c>
      <c r="I43" s="27"/>
      <c r="J43" s="27"/>
      <c r="K43" s="27">
        <f t="shared" si="0"/>
        <v>2600</v>
      </c>
      <c r="L43" s="28">
        <f t="shared" si="1"/>
        <v>130</v>
      </c>
      <c r="M43" s="28">
        <f t="shared" si="2"/>
        <v>5</v>
      </c>
      <c r="N43" s="29">
        <f t="shared" si="5"/>
        <v>2600</v>
      </c>
      <c r="O43" s="29">
        <f t="shared" si="4"/>
        <v>39000</v>
      </c>
    </row>
    <row r="44" spans="1:15" s="4" customFormat="1" ht="31.8" thickBot="1" x14ac:dyDescent="0.35">
      <c r="A44" s="5">
        <v>40</v>
      </c>
      <c r="B44" s="23" t="s">
        <v>62</v>
      </c>
      <c r="C44" s="22" t="s">
        <v>20</v>
      </c>
      <c r="D44" s="22" t="s">
        <v>81</v>
      </c>
      <c r="E44" s="22">
        <v>3</v>
      </c>
      <c r="F44" s="27">
        <v>10920</v>
      </c>
      <c r="G44" s="27">
        <v>10400</v>
      </c>
      <c r="H44" s="27">
        <v>9880</v>
      </c>
      <c r="I44" s="30">
        <v>2673</v>
      </c>
      <c r="J44" s="31" t="s">
        <v>22</v>
      </c>
      <c r="K44" s="27">
        <f t="shared" si="0"/>
        <v>10400</v>
      </c>
      <c r="L44" s="28">
        <f t="shared" si="1"/>
        <v>520</v>
      </c>
      <c r="M44" s="28">
        <f t="shared" si="2"/>
        <v>5</v>
      </c>
      <c r="N44" s="29">
        <f t="shared" si="5"/>
        <v>10400</v>
      </c>
      <c r="O44" s="29">
        <f t="shared" si="4"/>
        <v>31200</v>
      </c>
    </row>
    <row r="45" spans="1:15" s="4" customFormat="1" ht="31.8" thickBot="1" x14ac:dyDescent="0.35">
      <c r="A45" s="5">
        <v>41</v>
      </c>
      <c r="B45" s="23" t="s">
        <v>63</v>
      </c>
      <c r="C45" s="22" t="s">
        <v>20</v>
      </c>
      <c r="D45" s="22" t="s">
        <v>81</v>
      </c>
      <c r="E45" s="22">
        <v>15</v>
      </c>
      <c r="F45" s="27">
        <v>2047.5</v>
      </c>
      <c r="G45" s="27">
        <v>1950</v>
      </c>
      <c r="H45" s="27">
        <v>1852.5</v>
      </c>
      <c r="I45" s="32">
        <v>121</v>
      </c>
      <c r="J45" s="33" t="s">
        <v>22</v>
      </c>
      <c r="K45" s="27">
        <f t="shared" si="0"/>
        <v>1950</v>
      </c>
      <c r="L45" s="28">
        <f t="shared" si="1"/>
        <v>97.5</v>
      </c>
      <c r="M45" s="28">
        <f t="shared" si="2"/>
        <v>5</v>
      </c>
      <c r="N45" s="29">
        <f t="shared" si="5"/>
        <v>1950</v>
      </c>
      <c r="O45" s="29">
        <f t="shared" si="4"/>
        <v>29250</v>
      </c>
    </row>
    <row r="46" spans="1:15" s="4" customFormat="1" ht="46.5" customHeight="1" thickBot="1" x14ac:dyDescent="0.35">
      <c r="A46" s="5">
        <v>42</v>
      </c>
      <c r="B46" s="23" t="s">
        <v>64</v>
      </c>
      <c r="C46" s="22" t="s">
        <v>20</v>
      </c>
      <c r="D46" s="22" t="s">
        <v>81</v>
      </c>
      <c r="E46" s="22">
        <v>3</v>
      </c>
      <c r="F46" s="27">
        <v>546</v>
      </c>
      <c r="G46" s="27">
        <v>520</v>
      </c>
      <c r="H46" s="27">
        <v>494</v>
      </c>
      <c r="I46" s="32">
        <v>165</v>
      </c>
      <c r="J46" s="33" t="s">
        <v>22</v>
      </c>
      <c r="K46" s="27">
        <f t="shared" si="0"/>
        <v>520</v>
      </c>
      <c r="L46" s="28">
        <f t="shared" si="1"/>
        <v>26</v>
      </c>
      <c r="M46" s="28">
        <f t="shared" si="2"/>
        <v>5</v>
      </c>
      <c r="N46" s="29">
        <f t="shared" si="5"/>
        <v>520</v>
      </c>
      <c r="O46" s="29">
        <f t="shared" si="4"/>
        <v>1560</v>
      </c>
    </row>
    <row r="47" spans="1:15" s="4" customFormat="1" ht="31.8" thickBot="1" x14ac:dyDescent="0.35">
      <c r="A47" s="5">
        <v>43</v>
      </c>
      <c r="B47" s="23" t="s">
        <v>65</v>
      </c>
      <c r="C47" s="22" t="s">
        <v>20</v>
      </c>
      <c r="D47" s="22" t="s">
        <v>81</v>
      </c>
      <c r="E47" s="22">
        <v>3</v>
      </c>
      <c r="F47" s="27">
        <v>464.1</v>
      </c>
      <c r="G47" s="27">
        <v>442</v>
      </c>
      <c r="H47" s="27">
        <v>419.9</v>
      </c>
      <c r="I47" s="32">
        <v>165</v>
      </c>
      <c r="J47" s="33" t="s">
        <v>22</v>
      </c>
      <c r="K47" s="27">
        <f t="shared" si="0"/>
        <v>442</v>
      </c>
      <c r="L47" s="28">
        <f t="shared" si="1"/>
        <v>22.100000000000023</v>
      </c>
      <c r="M47" s="28">
        <f t="shared" si="2"/>
        <v>5.0000000000000053</v>
      </c>
      <c r="N47" s="29">
        <f t="shared" si="5"/>
        <v>442</v>
      </c>
      <c r="O47" s="29">
        <f t="shared" si="4"/>
        <v>1326</v>
      </c>
    </row>
    <row r="48" spans="1:15" s="4" customFormat="1" ht="31.8" thickBot="1" x14ac:dyDescent="0.35">
      <c r="A48" s="5">
        <v>44</v>
      </c>
      <c r="B48" s="23" t="s">
        <v>66</v>
      </c>
      <c r="C48" s="22" t="s">
        <v>20</v>
      </c>
      <c r="D48" s="22" t="s">
        <v>81</v>
      </c>
      <c r="E48" s="22">
        <v>15</v>
      </c>
      <c r="F48" s="27">
        <v>1109.75</v>
      </c>
      <c r="G48" s="27">
        <v>1056.9000000000001</v>
      </c>
      <c r="H48" s="27">
        <v>1004.06</v>
      </c>
      <c r="I48" s="32">
        <v>1518</v>
      </c>
      <c r="J48" s="33" t="s">
        <v>22</v>
      </c>
      <c r="K48" s="27">
        <f t="shared" si="0"/>
        <v>1056.9033333333334</v>
      </c>
      <c r="L48" s="28">
        <f t="shared" si="1"/>
        <v>52.845000078846972</v>
      </c>
      <c r="M48" s="28">
        <f t="shared" si="2"/>
        <v>4.999984238121459</v>
      </c>
      <c r="N48" s="29">
        <f t="shared" si="5"/>
        <v>1056.9033333333334</v>
      </c>
      <c r="O48" s="29">
        <f t="shared" si="4"/>
        <v>15853.550000000001</v>
      </c>
    </row>
    <row r="49" spans="1:15" s="4" customFormat="1" ht="31.8" thickBot="1" x14ac:dyDescent="0.35">
      <c r="A49" s="5">
        <v>45</v>
      </c>
      <c r="B49" s="24" t="s">
        <v>67</v>
      </c>
      <c r="C49" s="22" t="s">
        <v>20</v>
      </c>
      <c r="D49" s="22" t="s">
        <v>81</v>
      </c>
      <c r="E49" s="22">
        <v>2</v>
      </c>
      <c r="F49" s="27">
        <v>10237.5</v>
      </c>
      <c r="G49" s="27">
        <v>9750</v>
      </c>
      <c r="H49" s="27">
        <v>9262.5</v>
      </c>
      <c r="I49" s="32">
        <v>24772</v>
      </c>
      <c r="J49" s="33" t="s">
        <v>22</v>
      </c>
      <c r="K49" s="27">
        <f t="shared" si="0"/>
        <v>9750</v>
      </c>
      <c r="L49" s="28">
        <f t="shared" si="1"/>
        <v>487.5</v>
      </c>
      <c r="M49" s="28">
        <f t="shared" si="2"/>
        <v>5</v>
      </c>
      <c r="N49" s="29">
        <f t="shared" si="5"/>
        <v>9750</v>
      </c>
      <c r="O49" s="29">
        <f t="shared" si="4"/>
        <v>19500</v>
      </c>
    </row>
    <row r="50" spans="1:15" s="4" customFormat="1" ht="31.8" thickBot="1" x14ac:dyDescent="0.35">
      <c r="A50" s="5">
        <v>46</v>
      </c>
      <c r="B50" s="22" t="s">
        <v>68</v>
      </c>
      <c r="C50" s="22" t="s">
        <v>20</v>
      </c>
      <c r="D50" s="22" t="s">
        <v>81</v>
      </c>
      <c r="E50" s="22">
        <v>5</v>
      </c>
      <c r="F50" s="27">
        <v>6142.5</v>
      </c>
      <c r="G50" s="27">
        <v>5850</v>
      </c>
      <c r="H50" s="27">
        <v>5557.5</v>
      </c>
      <c r="I50" s="32">
        <v>7194</v>
      </c>
      <c r="J50" s="33" t="s">
        <v>22</v>
      </c>
      <c r="K50" s="27">
        <f t="shared" si="0"/>
        <v>5850</v>
      </c>
      <c r="L50" s="28">
        <f t="shared" si="1"/>
        <v>292.5</v>
      </c>
      <c r="M50" s="28">
        <f t="shared" si="2"/>
        <v>5</v>
      </c>
      <c r="N50" s="29">
        <f t="shared" si="5"/>
        <v>5850</v>
      </c>
      <c r="O50" s="29">
        <f t="shared" si="4"/>
        <v>29250</v>
      </c>
    </row>
    <row r="51" spans="1:15" s="4" customFormat="1" ht="31.8" thickBot="1" x14ac:dyDescent="0.35">
      <c r="A51" s="5">
        <v>47</v>
      </c>
      <c r="B51" s="22" t="s">
        <v>69</v>
      </c>
      <c r="C51" s="22" t="s">
        <v>20</v>
      </c>
      <c r="D51" s="22" t="s">
        <v>81</v>
      </c>
      <c r="E51" s="22">
        <v>1</v>
      </c>
      <c r="F51" s="27">
        <v>101850</v>
      </c>
      <c r="G51" s="27">
        <v>97000</v>
      </c>
      <c r="H51" s="27">
        <v>92150</v>
      </c>
      <c r="I51" s="32">
        <v>7920</v>
      </c>
      <c r="J51" s="33" t="s">
        <v>22</v>
      </c>
      <c r="K51" s="27">
        <f t="shared" si="0"/>
        <v>97000</v>
      </c>
      <c r="L51" s="28">
        <f t="shared" si="1"/>
        <v>4850</v>
      </c>
      <c r="M51" s="28">
        <f t="shared" si="2"/>
        <v>5</v>
      </c>
      <c r="N51" s="29">
        <f t="shared" si="5"/>
        <v>97000</v>
      </c>
      <c r="O51" s="29">
        <f t="shared" si="4"/>
        <v>97000</v>
      </c>
    </row>
    <row r="52" spans="1:15" s="4" customFormat="1" ht="31.8" thickBot="1" x14ac:dyDescent="0.35">
      <c r="A52" s="5">
        <v>48</v>
      </c>
      <c r="B52" s="22" t="s">
        <v>70</v>
      </c>
      <c r="C52" s="22" t="s">
        <v>20</v>
      </c>
      <c r="D52" s="22" t="s">
        <v>81</v>
      </c>
      <c r="E52" s="22">
        <v>15</v>
      </c>
      <c r="F52" s="27">
        <v>4368</v>
      </c>
      <c r="G52" s="27">
        <v>4160</v>
      </c>
      <c r="H52" s="27">
        <v>3952</v>
      </c>
      <c r="I52" s="32">
        <v>14190</v>
      </c>
      <c r="J52" s="33" t="s">
        <v>22</v>
      </c>
      <c r="K52" s="27">
        <f t="shared" si="0"/>
        <v>4160</v>
      </c>
      <c r="L52" s="28">
        <f t="shared" si="1"/>
        <v>208</v>
      </c>
      <c r="M52" s="28">
        <f t="shared" si="2"/>
        <v>5</v>
      </c>
      <c r="N52" s="29">
        <f t="shared" si="5"/>
        <v>4160</v>
      </c>
      <c r="O52" s="29">
        <f t="shared" si="4"/>
        <v>62400</v>
      </c>
    </row>
    <row r="53" spans="1:15" s="4" customFormat="1" ht="31.8" thickBot="1" x14ac:dyDescent="0.35">
      <c r="A53" s="5">
        <v>49</v>
      </c>
      <c r="B53" s="22" t="s">
        <v>71</v>
      </c>
      <c r="C53" s="22" t="s">
        <v>20</v>
      </c>
      <c r="D53" s="22" t="s">
        <v>81</v>
      </c>
      <c r="E53" s="22">
        <v>100</v>
      </c>
      <c r="F53" s="27">
        <v>61.43</v>
      </c>
      <c r="G53" s="27">
        <v>58.5</v>
      </c>
      <c r="H53" s="27">
        <v>55.58</v>
      </c>
      <c r="I53" s="32">
        <v>2310</v>
      </c>
      <c r="J53" s="33" t="s">
        <v>22</v>
      </c>
      <c r="K53" s="27">
        <f t="shared" si="0"/>
        <v>58.50333333333333</v>
      </c>
      <c r="L53" s="28">
        <f t="shared" si="1"/>
        <v>2.9250014245010783</v>
      </c>
      <c r="M53" s="28">
        <f t="shared" si="2"/>
        <v>4.9997175508536467</v>
      </c>
      <c r="N53" s="29">
        <f t="shared" si="5"/>
        <v>58.50333333333333</v>
      </c>
      <c r="O53" s="29">
        <f t="shared" si="4"/>
        <v>5850.333333333333</v>
      </c>
    </row>
    <row r="54" spans="1:15" s="4" customFormat="1" ht="31.8" thickBot="1" x14ac:dyDescent="0.35">
      <c r="A54" s="5">
        <v>50</v>
      </c>
      <c r="B54" s="22" t="s">
        <v>72</v>
      </c>
      <c r="C54" s="22" t="s">
        <v>20</v>
      </c>
      <c r="D54" s="22" t="s">
        <v>81</v>
      </c>
      <c r="E54" s="22">
        <v>30</v>
      </c>
      <c r="F54" s="27">
        <v>246.75</v>
      </c>
      <c r="G54" s="27">
        <v>235</v>
      </c>
      <c r="H54" s="27">
        <v>223.25</v>
      </c>
      <c r="I54" s="32">
        <v>1232</v>
      </c>
      <c r="J54" s="33" t="s">
        <v>22</v>
      </c>
      <c r="K54" s="27">
        <f t="shared" si="0"/>
        <v>235</v>
      </c>
      <c r="L54" s="28">
        <f t="shared" si="1"/>
        <v>11.75</v>
      </c>
      <c r="M54" s="28">
        <f t="shared" si="2"/>
        <v>5</v>
      </c>
      <c r="N54" s="29">
        <f t="shared" si="5"/>
        <v>235</v>
      </c>
      <c r="O54" s="29">
        <f t="shared" si="4"/>
        <v>7050</v>
      </c>
    </row>
    <row r="55" spans="1:15" s="4" customFormat="1" ht="47.4" thickBot="1" x14ac:dyDescent="0.35">
      <c r="A55" s="5">
        <v>51</v>
      </c>
      <c r="B55" s="22" t="s">
        <v>73</v>
      </c>
      <c r="C55" s="22" t="s">
        <v>20</v>
      </c>
      <c r="D55" s="22" t="s">
        <v>81</v>
      </c>
      <c r="E55" s="22">
        <v>15</v>
      </c>
      <c r="F55" s="27">
        <v>2730</v>
      </c>
      <c r="G55" s="27">
        <v>2600</v>
      </c>
      <c r="H55" s="27">
        <v>2470</v>
      </c>
      <c r="I55" s="32">
        <v>1430</v>
      </c>
      <c r="J55" s="33" t="s">
        <v>22</v>
      </c>
      <c r="K55" s="27">
        <f t="shared" si="0"/>
        <v>2600</v>
      </c>
      <c r="L55" s="28">
        <f t="shared" si="1"/>
        <v>130</v>
      </c>
      <c r="M55" s="28">
        <f t="shared" si="2"/>
        <v>5</v>
      </c>
      <c r="N55" s="29">
        <f t="shared" si="5"/>
        <v>2600</v>
      </c>
      <c r="O55" s="29">
        <f t="shared" si="4"/>
        <v>39000</v>
      </c>
    </row>
    <row r="56" spans="1:15" s="4" customFormat="1" ht="31.8" thickBot="1" x14ac:dyDescent="0.35">
      <c r="A56" s="5">
        <v>52</v>
      </c>
      <c r="B56" s="22" t="s">
        <v>74</v>
      </c>
      <c r="C56" s="22" t="s">
        <v>20</v>
      </c>
      <c r="D56" s="22" t="s">
        <v>81</v>
      </c>
      <c r="E56" s="22">
        <v>15</v>
      </c>
      <c r="F56" s="27">
        <v>586.95000000000005</v>
      </c>
      <c r="G56" s="27">
        <v>559</v>
      </c>
      <c r="H56" s="27">
        <v>531.04999999999995</v>
      </c>
      <c r="I56" s="32">
        <v>2596</v>
      </c>
      <c r="J56" s="33" t="s">
        <v>22</v>
      </c>
      <c r="K56" s="27">
        <f t="shared" si="0"/>
        <v>559</v>
      </c>
      <c r="L56" s="28">
        <f t="shared" si="1"/>
        <v>27.950000000000045</v>
      </c>
      <c r="M56" s="28">
        <f t="shared" si="2"/>
        <v>5.000000000000008</v>
      </c>
      <c r="N56" s="29">
        <f t="shared" si="5"/>
        <v>559</v>
      </c>
      <c r="O56" s="29">
        <f t="shared" si="4"/>
        <v>8385</v>
      </c>
    </row>
    <row r="57" spans="1:15" s="4" customFormat="1" ht="43.5" customHeight="1" thickBot="1" x14ac:dyDescent="0.35">
      <c r="A57" s="5">
        <v>53</v>
      </c>
      <c r="B57" s="22" t="s">
        <v>75</v>
      </c>
      <c r="C57" s="22" t="s">
        <v>20</v>
      </c>
      <c r="D57" s="22" t="s">
        <v>81</v>
      </c>
      <c r="E57" s="22">
        <v>1</v>
      </c>
      <c r="F57" s="27">
        <v>91980</v>
      </c>
      <c r="G57" s="27">
        <v>87600</v>
      </c>
      <c r="H57" s="27">
        <v>83220</v>
      </c>
      <c r="I57" s="32">
        <v>4356</v>
      </c>
      <c r="J57" s="33" t="s">
        <v>22</v>
      </c>
      <c r="K57" s="27">
        <f t="shared" si="0"/>
        <v>87600</v>
      </c>
      <c r="L57" s="28">
        <f t="shared" si="1"/>
        <v>4380</v>
      </c>
      <c r="M57" s="28">
        <f t="shared" si="2"/>
        <v>5</v>
      </c>
      <c r="N57" s="29">
        <f t="shared" si="5"/>
        <v>87600</v>
      </c>
      <c r="O57" s="29">
        <f t="shared" si="4"/>
        <v>87600</v>
      </c>
    </row>
    <row r="58" spans="1:15" s="4" customFormat="1" ht="41.25" customHeight="1" thickBot="1" x14ac:dyDescent="0.35">
      <c r="A58" s="5">
        <v>54</v>
      </c>
      <c r="B58" s="22" t="s">
        <v>76</v>
      </c>
      <c r="C58" s="22" t="s">
        <v>20</v>
      </c>
      <c r="D58" s="22" t="s">
        <v>81</v>
      </c>
      <c r="E58" s="22">
        <v>1</v>
      </c>
      <c r="F58" s="27">
        <v>31668</v>
      </c>
      <c r="G58" s="27">
        <v>30160</v>
      </c>
      <c r="H58" s="27">
        <v>28652</v>
      </c>
      <c r="I58" s="32">
        <v>1078</v>
      </c>
      <c r="J58" s="33" t="s">
        <v>22</v>
      </c>
      <c r="K58" s="27">
        <f t="shared" si="0"/>
        <v>30160</v>
      </c>
      <c r="L58" s="28">
        <f t="shared" si="1"/>
        <v>1508</v>
      </c>
      <c r="M58" s="28">
        <f t="shared" si="2"/>
        <v>5</v>
      </c>
      <c r="N58" s="29">
        <f t="shared" si="5"/>
        <v>30160</v>
      </c>
      <c r="O58" s="29">
        <f t="shared" si="4"/>
        <v>30160</v>
      </c>
    </row>
    <row r="59" spans="1:15" s="4" customFormat="1" ht="31.8" thickBot="1" x14ac:dyDescent="0.35">
      <c r="A59" s="5">
        <v>55</v>
      </c>
      <c r="B59" s="22" t="s">
        <v>77</v>
      </c>
      <c r="C59" s="22" t="s">
        <v>20</v>
      </c>
      <c r="D59" s="22" t="s">
        <v>81</v>
      </c>
      <c r="E59" s="22">
        <v>1</v>
      </c>
      <c r="F59" s="27">
        <v>116025</v>
      </c>
      <c r="G59" s="27">
        <v>110500</v>
      </c>
      <c r="H59" s="27">
        <v>104975</v>
      </c>
      <c r="I59" s="32">
        <v>1122</v>
      </c>
      <c r="J59" s="33" t="s">
        <v>22</v>
      </c>
      <c r="K59" s="27">
        <f t="shared" si="0"/>
        <v>110500</v>
      </c>
      <c r="L59" s="28">
        <f t="shared" si="1"/>
        <v>5525</v>
      </c>
      <c r="M59" s="28">
        <f t="shared" si="2"/>
        <v>5</v>
      </c>
      <c r="N59" s="29">
        <f t="shared" si="5"/>
        <v>110500</v>
      </c>
      <c r="O59" s="29">
        <f t="shared" si="4"/>
        <v>110500</v>
      </c>
    </row>
    <row r="60" spans="1:15" s="4" customFormat="1" ht="31.8" thickBot="1" x14ac:dyDescent="0.35">
      <c r="A60" s="5">
        <v>56</v>
      </c>
      <c r="B60" s="22" t="s">
        <v>78</v>
      </c>
      <c r="C60" s="22" t="s">
        <v>20</v>
      </c>
      <c r="D60" s="22" t="s">
        <v>81</v>
      </c>
      <c r="E60" s="22">
        <v>1</v>
      </c>
      <c r="F60" s="27">
        <v>116025</v>
      </c>
      <c r="G60" s="27">
        <v>110500</v>
      </c>
      <c r="H60" s="27">
        <v>104975</v>
      </c>
      <c r="I60" s="32">
        <v>1562</v>
      </c>
      <c r="J60" s="33" t="s">
        <v>22</v>
      </c>
      <c r="K60" s="27">
        <f t="shared" si="0"/>
        <v>110500</v>
      </c>
      <c r="L60" s="28">
        <f t="shared" si="1"/>
        <v>5525</v>
      </c>
      <c r="M60" s="28">
        <f t="shared" si="2"/>
        <v>5</v>
      </c>
      <c r="N60" s="29">
        <f t="shared" si="5"/>
        <v>110500</v>
      </c>
      <c r="O60" s="29">
        <f t="shared" si="4"/>
        <v>110500</v>
      </c>
    </row>
    <row r="61" spans="1:15" s="4" customFormat="1" ht="31.8" thickBot="1" x14ac:dyDescent="0.35">
      <c r="A61" s="5">
        <v>57</v>
      </c>
      <c r="B61" s="22" t="s">
        <v>79</v>
      </c>
      <c r="C61" s="22" t="s">
        <v>20</v>
      </c>
      <c r="D61" s="22" t="s">
        <v>81</v>
      </c>
      <c r="E61" s="22">
        <v>1</v>
      </c>
      <c r="F61" s="27">
        <v>31395</v>
      </c>
      <c r="G61" s="27">
        <v>29900</v>
      </c>
      <c r="H61" s="27">
        <v>28405</v>
      </c>
      <c r="I61" s="32">
        <v>1016.4</v>
      </c>
      <c r="J61" s="33" t="s">
        <v>22</v>
      </c>
      <c r="K61" s="27">
        <f t="shared" si="0"/>
        <v>29900</v>
      </c>
      <c r="L61" s="28">
        <f t="shared" si="1"/>
        <v>1495</v>
      </c>
      <c r="M61" s="28">
        <f t="shared" si="2"/>
        <v>5</v>
      </c>
      <c r="N61" s="29">
        <f t="shared" si="5"/>
        <v>29900</v>
      </c>
      <c r="O61" s="29">
        <f t="shared" si="4"/>
        <v>29900</v>
      </c>
    </row>
    <row r="62" spans="1:15" s="4" customFormat="1" ht="31.8" thickBot="1" x14ac:dyDescent="0.35">
      <c r="A62" s="5">
        <v>58</v>
      </c>
      <c r="B62" s="22" t="s">
        <v>80</v>
      </c>
      <c r="C62" s="22" t="s">
        <v>20</v>
      </c>
      <c r="D62" s="22" t="s">
        <v>81</v>
      </c>
      <c r="E62" s="22">
        <v>10</v>
      </c>
      <c r="F62" s="27">
        <v>273</v>
      </c>
      <c r="G62" s="27">
        <v>260</v>
      </c>
      <c r="H62" s="27">
        <v>247</v>
      </c>
      <c r="I62" s="32">
        <v>14850</v>
      </c>
      <c r="J62" s="33" t="s">
        <v>22</v>
      </c>
      <c r="K62" s="27">
        <f t="shared" si="0"/>
        <v>260</v>
      </c>
      <c r="L62" s="28">
        <f t="shared" si="1"/>
        <v>13</v>
      </c>
      <c r="M62" s="28">
        <f t="shared" si="2"/>
        <v>5</v>
      </c>
      <c r="N62" s="29">
        <f t="shared" si="5"/>
        <v>260</v>
      </c>
      <c r="O62" s="29">
        <f t="shared" si="4"/>
        <v>2600</v>
      </c>
    </row>
    <row r="63" spans="1:15" s="4" customFormat="1" ht="21" customHeight="1" x14ac:dyDescent="0.3">
      <c r="A63" s="5"/>
      <c r="B63" s="8"/>
      <c r="C63" s="6"/>
      <c r="D63" s="7"/>
      <c r="E63" s="8"/>
      <c r="F63" s="9"/>
      <c r="G63" s="10"/>
      <c r="H63" s="9"/>
      <c r="I63" s="9"/>
      <c r="J63" s="9"/>
      <c r="K63" s="9"/>
      <c r="L63" s="11"/>
      <c r="M63" s="11"/>
      <c r="N63" s="12"/>
      <c r="O63" s="34">
        <f>SUM(O5:O62)</f>
        <v>8895400.3866666667</v>
      </c>
    </row>
    <row r="64" spans="1:15" s="4" customFormat="1" ht="21" customHeight="1" x14ac:dyDescent="0.3">
      <c r="A64" s="5"/>
    </row>
    <row r="65" spans="1:15" ht="15.75" customHeight="1" x14ac:dyDescent="0.25">
      <c r="A65" s="35" t="s">
        <v>18</v>
      </c>
      <c r="B65" s="35"/>
      <c r="C65" s="35"/>
      <c r="D65" s="35"/>
      <c r="E65" s="35"/>
      <c r="F65" s="35"/>
      <c r="G65" s="35"/>
      <c r="H65" s="35"/>
      <c r="I65" s="13"/>
      <c r="J65" s="13"/>
      <c r="K65" s="34">
        <f>O63</f>
        <v>8895400.3866666667</v>
      </c>
      <c r="L65" s="14" t="s">
        <v>19</v>
      </c>
      <c r="M65" s="14"/>
      <c r="N65" s="14"/>
      <c r="O65" s="15"/>
    </row>
    <row r="66" spans="1:15" ht="33.75" customHeight="1" x14ac:dyDescent="0.3">
      <c r="A66" s="36" t="s">
        <v>83</v>
      </c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</row>
    <row r="67" spans="1:15" ht="15.6" x14ac:dyDescent="0.3">
      <c r="A67" s="38"/>
      <c r="B67" s="38"/>
      <c r="C67" s="38"/>
      <c r="D67" s="38"/>
      <c r="E67" s="16"/>
      <c r="F67" s="17"/>
      <c r="G67" s="18"/>
      <c r="H67" s="19"/>
      <c r="I67" s="19"/>
      <c r="J67" s="19"/>
      <c r="K67" s="20"/>
      <c r="L67" s="20"/>
      <c r="M67" s="20"/>
      <c r="N67" s="20"/>
      <c r="O67" s="20"/>
    </row>
    <row r="68" spans="1:15" ht="15.6" x14ac:dyDescent="0.3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</row>
    <row r="69" spans="1:15" ht="15.6" x14ac:dyDescent="0.3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</row>
    <row r="71" spans="1:15" x14ac:dyDescent="0.25">
      <c r="K71" s="21"/>
    </row>
  </sheetData>
  <mergeCells count="13">
    <mergeCell ref="A65:H65"/>
    <mergeCell ref="A66:O66"/>
    <mergeCell ref="A67:D67"/>
    <mergeCell ref="K1:O1"/>
    <mergeCell ref="A2:O2"/>
    <mergeCell ref="A3:A4"/>
    <mergeCell ref="B3:B4"/>
    <mergeCell ref="C3:C4"/>
    <mergeCell ref="D3:D4"/>
    <mergeCell ref="E3:E4"/>
    <mergeCell ref="F3:H3"/>
    <mergeCell ref="K3:M3"/>
    <mergeCell ref="N3:O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НМЦД</vt:lpstr>
    </vt:vector>
  </TitlesOfParts>
  <Company>департамент образования Сахалинской области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Милишкевич Александра Игоревна</dc:creator>
  <cp:lastModifiedBy>Сергей</cp:lastModifiedBy>
  <cp:revision>3</cp:revision>
  <dcterms:created xsi:type="dcterms:W3CDTF">2014-05-19T23:28:21Z</dcterms:created>
  <dcterms:modified xsi:type="dcterms:W3CDTF">2024-06-28T06:44:23Z</dcterms:modified>
</cp:coreProperties>
</file>