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Torgi-Online\Desktop\Михаил\МАУ УСС МО Джидинский район\ЗК на поставку ледозаливочного комбайна на 14-06-2024\"/>
    </mc:Choice>
  </mc:AlternateContent>
  <bookViews>
    <workbookView xWindow="360" yWindow="12" windowWidth="20952" windowHeight="9720"/>
  </bookViews>
  <sheets>
    <sheet name="НМЦД" sheetId="1" r:id="rId1"/>
  </sheets>
  <calcPr calcId="162913"/>
</workbook>
</file>

<file path=xl/calcChain.xml><?xml version="1.0" encoding="utf-8"?>
<calcChain xmlns="http://schemas.openxmlformats.org/spreadsheetml/2006/main">
  <c r="K5" i="1" l="1"/>
  <c r="L5" i="1" s="1"/>
  <c r="M5" i="1" s="1"/>
  <c r="N5" i="1" l="1"/>
  <c r="O5" i="1" s="1"/>
  <c r="O6" i="1" s="1"/>
  <c r="K8" i="1" s="1"/>
</calcChain>
</file>

<file path=xl/sharedStrings.xml><?xml version="1.0" encoding="utf-8"?>
<sst xmlns="http://schemas.openxmlformats.org/spreadsheetml/2006/main" count="26" uniqueCount="26">
  <si>
    <t>№</t>
  </si>
  <si>
    <t xml:space="preserve">Наименование товара (работ, услуг) 
</t>
  </si>
  <si>
    <t>Основыне характеристи объекта закупки</t>
  </si>
  <si>
    <t>Ед. изм</t>
  </si>
  <si>
    <t>Кол-во</t>
  </si>
  <si>
    <t>Коммерческие предложения (руб./ед.изм.)</t>
  </si>
  <si>
    <t>Оценка однородности совокупности значений выявленных цен, используемых в расчете Н(М)ЦД</t>
  </si>
  <si>
    <t>Н(М)ЦД, определяемая методом сопоставимых рыночных цен (анализа рынка)*</t>
  </si>
  <si>
    <t xml:space="preserve">Коммерческое предложение                       № 1 </t>
  </si>
  <si>
    <t xml:space="preserve">Коммерческое предложение                        № 2 </t>
  </si>
  <si>
    <t xml:space="preserve">Коммерческое предложение                 № 3 </t>
  </si>
  <si>
    <t xml:space="preserve">Коммерческое предложение                 № 4 </t>
  </si>
  <si>
    <t xml:space="preserve">Коммерческое предложение                 № 5 </t>
  </si>
  <si>
    <t xml:space="preserve">Средняя арифметическая цена за единицу     &lt;ц&gt; </t>
  </si>
  <si>
    <t>Среднее квадратичное отклонение</t>
  </si>
  <si>
    <r>
      <t xml:space="preserve">коэффициент вариации цен V (%)           </t>
    </r>
    <r>
      <rPr>
        <i/>
        <sz val="11"/>
        <rFont val="Times New Roman"/>
      </rPr>
      <t xml:space="preserve">         (не должен превышать 33%)</t>
    </r>
  </si>
  <si>
    <t>Средняя арифметическая цена за единицу     руб.</t>
  </si>
  <si>
    <t>Расчет Н (МЦД) по формуле                             v - количество (объем) закупаемого товара (работы, услуги);
     ц - ср. цена за единицу    ЦКЕП = v*ц</t>
  </si>
  <si>
    <t>В результате проведенного расчета Н(М)Ц договора составила:</t>
  </si>
  <si>
    <t>рублей</t>
  </si>
  <si>
    <t>Приложение № 2
к запросу котировок в электронной форме 
от «___» __________ 202_ г. № ______</t>
  </si>
  <si>
    <t>Обоснование начальной (максимальной) цены Договора на поставку</t>
  </si>
  <si>
    <t xml:space="preserve">При определениеии начальной (максимальной) цены Договора на поставку применен метод сопоставимых рыночных цен (анализ рынка). </t>
  </si>
  <si>
    <t>Прицепной ледозаливочный комбайн ЛЁД 200 или эквивалент</t>
  </si>
  <si>
    <t>в соответствии с ТЗ</t>
  </si>
  <si>
    <t>шт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</si>
</sst>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\ _₽_-;\-* #,##0.00\ _₽_-;_-* &quot;-&quot;??\ _₽_-;_-@_-"/>
    <numFmt numFmtId="164" formatCode="0.0000"/>
  </numFmts>
  <fonts count="11" x14ac:knownFonts="1">
    <font>
      <sz val="11"/>
      <color theme="1"/>
      <name val="Calibri"/>
      <scheme val="minor"/>
    </font>
    <font>
      <sz val="10"/>
      <name val="Times New Roman"/>
    </font>
    <font>
      <sz val="12"/>
      <name val="Times New Roman"/>
    </font>
    <font>
      <b/>
      <sz val="12"/>
      <name val="Times New Roman"/>
    </font>
    <font>
      <b/>
      <sz val="11"/>
      <name val="Times New Roman"/>
    </font>
    <font>
      <sz val="11"/>
      <color theme="1"/>
      <name val="Times New Roman"/>
    </font>
    <font>
      <sz val="12"/>
      <color theme="1"/>
      <name val="Times New Roman"/>
    </font>
    <font>
      <sz val="11"/>
      <name val="Times New Roman"/>
    </font>
    <font>
      <i/>
      <sz val="11"/>
      <name val="Times New Roman"/>
    </font>
    <font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1" fillId="0" borderId="0" xfId="0" applyFont="1"/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top" wrapText="1"/>
    </xf>
    <xf numFmtId="0" fontId="1" fillId="0" borderId="0" xfId="0" applyFont="1" applyAlignment="1">
      <alignment horizontal="center" vertical="top"/>
    </xf>
    <xf numFmtId="0" fontId="3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top" wrapText="1"/>
    </xf>
    <xf numFmtId="0" fontId="6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vertical="center" wrapText="1"/>
    </xf>
    <xf numFmtId="4" fontId="2" fillId="0" borderId="1" xfId="0" applyNumberFormat="1" applyFont="1" applyBorder="1" applyAlignment="1">
      <alignment horizontal="center" vertical="center" wrapText="1"/>
    </xf>
    <xf numFmtId="2" fontId="2" fillId="0" borderId="1" xfId="0" applyNumberFormat="1" applyFont="1" applyBorder="1" applyAlignment="1">
      <alignment horizontal="center" vertical="center" wrapText="1"/>
    </xf>
    <xf numFmtId="4" fontId="2" fillId="0" borderId="1" xfId="0" applyNumberFormat="1" applyFont="1" applyBorder="1" applyAlignment="1">
      <alignment horizontal="center" vertical="center"/>
    </xf>
    <xf numFmtId="4" fontId="3" fillId="0" borderId="1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2" fillId="0" borderId="0" xfId="0" applyFont="1"/>
    <xf numFmtId="0" fontId="2" fillId="0" borderId="0" xfId="0" applyFont="1" applyAlignment="1">
      <alignment wrapText="1"/>
    </xf>
    <xf numFmtId="164" fontId="2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center" wrapText="1"/>
    </xf>
    <xf numFmtId="0" fontId="7" fillId="0" borderId="0" xfId="0" applyFont="1" applyAlignment="1">
      <alignment vertical="center"/>
    </xf>
    <xf numFmtId="43" fontId="1" fillId="0" borderId="0" xfId="0" applyNumberFormat="1" applyFont="1"/>
    <xf numFmtId="0" fontId="3" fillId="0" borderId="2" xfId="0" applyFont="1" applyBorder="1" applyAlignment="1">
      <alignment horizontal="left" vertical="center"/>
    </xf>
    <xf numFmtId="0" fontId="3" fillId="0" borderId="0" xfId="0" applyFont="1" applyAlignment="1">
      <alignment horizontal="center" wrapText="1"/>
    </xf>
    <xf numFmtId="0" fontId="2" fillId="0" borderId="0" xfId="0" applyFont="1" applyAlignment="1">
      <alignment horizontal="left" vertical="top" wrapText="1"/>
    </xf>
    <xf numFmtId="0" fontId="3" fillId="0" borderId="0" xfId="0" applyFont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2" fontId="4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top" wrapText="1"/>
    </xf>
    <xf numFmtId="0" fontId="9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wmf"/><Relationship Id="rId1" Type="http://schemas.openxmlformats.org/officeDocument/2006/relationships/image" Target="../media/image1.w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9525</xdr:colOff>
      <xdr:row>3</xdr:row>
      <xdr:rowOff>1476374</xdr:rowOff>
    </xdr:from>
    <xdr:to>
      <xdr:col>12</xdr:col>
      <xdr:colOff>600075</xdr:colOff>
      <xdr:row>3</xdr:row>
      <xdr:rowOff>1819275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12049125" y="3324223"/>
          <a:ext cx="590549" cy="3429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11</xdr:col>
      <xdr:colOff>169208</xdr:colOff>
      <xdr:row>3</xdr:row>
      <xdr:rowOff>1266265</xdr:rowOff>
    </xdr:from>
    <xdr:to>
      <xdr:col>11</xdr:col>
      <xdr:colOff>674033</xdr:colOff>
      <xdr:row>3</xdr:row>
      <xdr:rowOff>1523439</xdr:rowOff>
    </xdr:to>
    <xdr:pic>
      <xdr:nvPicPr>
        <xdr:cNvPr id="3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tretch/>
      </xdr:blipFill>
      <xdr:spPr bwMode="auto">
        <a:xfrm>
          <a:off x="11303933" y="3114115"/>
          <a:ext cx="504825" cy="25717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Arial"/>
        <a:cs typeface="Arial"/>
      </a:majorFont>
      <a:minorFont>
        <a:latin typeface="Calibri"/>
        <a:ea typeface="Arial"/>
        <a:cs typeface="Arial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/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4"/>
  <sheetViews>
    <sheetView tabSelected="1" topLeftCell="A4" workbookViewId="0">
      <selection activeCell="A9" sqref="A9:O9"/>
    </sheetView>
  </sheetViews>
  <sheetFormatPr defaultColWidth="9.109375" defaultRowHeight="13.2" x14ac:dyDescent="0.25"/>
  <cols>
    <col min="1" max="1" width="3.109375" style="1" bestFit="1" customWidth="1"/>
    <col min="2" max="2" width="31" style="1" bestFit="1" customWidth="1"/>
    <col min="3" max="3" width="20.5546875" style="1" bestFit="1" customWidth="1"/>
    <col min="4" max="4" width="5.88671875" style="1" bestFit="1" customWidth="1"/>
    <col min="5" max="5" width="8.88671875" style="1" bestFit="1" customWidth="1"/>
    <col min="6" max="6" width="15.5546875" style="1" bestFit="1" customWidth="1"/>
    <col min="7" max="7" width="16.33203125" style="1" bestFit="1" customWidth="1"/>
    <col min="8" max="8" width="15.88671875" style="1" bestFit="1" customWidth="1"/>
    <col min="9" max="10" width="15.88671875" style="1" hidden="1" customWidth="1"/>
    <col min="11" max="11" width="18.109375" style="1" bestFit="1" customWidth="1"/>
    <col min="12" max="12" width="13.5546875" style="1" bestFit="1" customWidth="1"/>
    <col min="13" max="13" width="10.33203125" style="1" bestFit="1" customWidth="1"/>
    <col min="14" max="14" width="13" style="1" customWidth="1"/>
    <col min="15" max="15" width="16.33203125" style="1" bestFit="1" customWidth="1"/>
    <col min="16" max="16384" width="9.109375" style="1"/>
  </cols>
  <sheetData>
    <row r="1" spans="1:15" ht="67.5" customHeight="1" x14ac:dyDescent="0.25">
      <c r="K1" s="25" t="s">
        <v>20</v>
      </c>
      <c r="L1" s="25"/>
      <c r="M1" s="25"/>
      <c r="N1" s="25"/>
      <c r="O1" s="25"/>
    </row>
    <row r="2" spans="1:15" ht="39" customHeight="1" x14ac:dyDescent="0.25">
      <c r="A2" s="26" t="s">
        <v>21</v>
      </c>
      <c r="B2" s="26"/>
      <c r="C2" s="26"/>
      <c r="D2" s="26"/>
      <c r="E2" s="26"/>
      <c r="F2" s="26"/>
      <c r="G2" s="26"/>
      <c r="H2" s="26"/>
      <c r="I2" s="26"/>
      <c r="J2" s="26"/>
      <c r="K2" s="26"/>
      <c r="L2" s="26"/>
      <c r="M2" s="26"/>
      <c r="N2" s="26"/>
      <c r="O2" s="26"/>
    </row>
    <row r="3" spans="1:15" ht="39" customHeight="1" x14ac:dyDescent="0.25">
      <c r="A3" s="27" t="s">
        <v>0</v>
      </c>
      <c r="B3" s="27" t="s">
        <v>1</v>
      </c>
      <c r="C3" s="27" t="s">
        <v>2</v>
      </c>
      <c r="D3" s="27" t="s">
        <v>3</v>
      </c>
      <c r="E3" s="27" t="s">
        <v>4</v>
      </c>
      <c r="F3" s="27" t="s">
        <v>5</v>
      </c>
      <c r="G3" s="27"/>
      <c r="H3" s="27"/>
      <c r="I3" s="2"/>
      <c r="J3" s="2"/>
      <c r="K3" s="28" t="s">
        <v>6</v>
      </c>
      <c r="L3" s="28"/>
      <c r="M3" s="28"/>
      <c r="N3" s="29" t="s">
        <v>7</v>
      </c>
      <c r="O3" s="29"/>
    </row>
    <row r="4" spans="1:15" ht="144" customHeight="1" x14ac:dyDescent="0.25">
      <c r="A4" s="27"/>
      <c r="B4" s="27"/>
      <c r="C4" s="27"/>
      <c r="D4" s="27"/>
      <c r="E4" s="27"/>
      <c r="F4" s="2" t="s">
        <v>8</v>
      </c>
      <c r="G4" s="2" t="s">
        <v>9</v>
      </c>
      <c r="H4" s="2" t="s">
        <v>10</v>
      </c>
      <c r="I4" s="2" t="s">
        <v>11</v>
      </c>
      <c r="J4" s="2" t="s">
        <v>12</v>
      </c>
      <c r="K4" s="2" t="s">
        <v>13</v>
      </c>
      <c r="L4" s="2" t="s">
        <v>14</v>
      </c>
      <c r="M4" s="2" t="s">
        <v>15</v>
      </c>
      <c r="N4" s="3" t="s">
        <v>16</v>
      </c>
      <c r="O4" s="3" t="s">
        <v>17</v>
      </c>
    </row>
    <row r="5" spans="1:15" s="4" customFormat="1" ht="27.6" x14ac:dyDescent="0.3">
      <c r="A5" s="5">
        <v>1</v>
      </c>
      <c r="B5" s="6" t="s">
        <v>23</v>
      </c>
      <c r="C5" s="30" t="s">
        <v>24</v>
      </c>
      <c r="D5" s="31" t="s">
        <v>25</v>
      </c>
      <c r="E5" s="6">
        <v>1</v>
      </c>
      <c r="F5" s="10">
        <v>1498000</v>
      </c>
      <c r="G5" s="10">
        <v>1797600</v>
      </c>
      <c r="H5" s="10">
        <v>1840000</v>
      </c>
      <c r="I5" s="10"/>
      <c r="J5" s="10"/>
      <c r="K5" s="10">
        <f t="shared" ref="K5" si="0">AVERAGE(F5:H5)</f>
        <v>1711866.6666666667</v>
      </c>
      <c r="L5" s="12">
        <f t="shared" ref="L5" si="1">SQRT(((SUM((POWER(H5-K5,2)),(POWER(G5-K5,2)),(POWER(F5-K5,2)))/(COLUMNS(F5:H5)-1))))</f>
        <v>186423.31756873478</v>
      </c>
      <c r="M5" s="12">
        <f t="shared" ref="M5" si="2">L5/K5*100</f>
        <v>10.89006061037083</v>
      </c>
      <c r="N5" s="13">
        <f t="shared" ref="N5" si="3">K5</f>
        <v>1711866.6666666667</v>
      </c>
      <c r="O5" s="13">
        <f t="shared" ref="O5" si="4">N5*E5</f>
        <v>1711866.6666666667</v>
      </c>
    </row>
    <row r="6" spans="1:15" s="4" customFormat="1" ht="21" customHeight="1" x14ac:dyDescent="0.3">
      <c r="A6" s="5"/>
      <c r="B6" s="9"/>
      <c r="C6" s="7"/>
      <c r="D6" s="8"/>
      <c r="E6" s="9"/>
      <c r="F6" s="10"/>
      <c r="G6" s="11"/>
      <c r="H6" s="10"/>
      <c r="I6" s="10"/>
      <c r="J6" s="10"/>
      <c r="K6" s="10"/>
      <c r="L6" s="12"/>
      <c r="M6" s="12"/>
      <c r="N6" s="13"/>
      <c r="O6" s="13">
        <f>SUM(O5:O5)</f>
        <v>1711866.6666666667</v>
      </c>
    </row>
    <row r="7" spans="1:15" s="4" customFormat="1" ht="21" customHeight="1" x14ac:dyDescent="0.3">
      <c r="A7" s="5"/>
    </row>
    <row r="8" spans="1:15" ht="15.75" customHeight="1" x14ac:dyDescent="0.25">
      <c r="A8" s="23" t="s">
        <v>18</v>
      </c>
      <c r="B8" s="23"/>
      <c r="C8" s="23"/>
      <c r="D8" s="23"/>
      <c r="E8" s="23"/>
      <c r="F8" s="23"/>
      <c r="G8" s="23"/>
      <c r="H8" s="23"/>
      <c r="I8" s="14"/>
      <c r="J8" s="14"/>
      <c r="K8" s="13">
        <f>O6</f>
        <v>1711866.6666666667</v>
      </c>
      <c r="L8" s="15" t="s">
        <v>19</v>
      </c>
      <c r="M8" s="15"/>
      <c r="N8" s="15"/>
      <c r="O8" s="16"/>
    </row>
    <row r="9" spans="1:15" ht="15.75" customHeight="1" x14ac:dyDescent="0.3">
      <c r="A9" s="24" t="s">
        <v>22</v>
      </c>
      <c r="B9" s="24"/>
      <c r="C9" s="24"/>
      <c r="D9" s="24"/>
      <c r="E9" s="24"/>
      <c r="F9" s="24"/>
      <c r="G9" s="24"/>
      <c r="H9" s="24"/>
      <c r="I9" s="24"/>
      <c r="J9" s="24"/>
      <c r="K9" s="24"/>
      <c r="L9" s="24"/>
      <c r="M9" s="24"/>
      <c r="N9" s="24"/>
      <c r="O9" s="24"/>
    </row>
    <row r="10" spans="1:15" ht="15.6" x14ac:dyDescent="0.3">
      <c r="A10" s="25"/>
      <c r="B10" s="25"/>
      <c r="C10" s="25"/>
      <c r="D10" s="25"/>
      <c r="E10" s="17"/>
      <c r="F10" s="18"/>
      <c r="G10" s="19"/>
      <c r="H10" s="20"/>
      <c r="I10" s="20"/>
      <c r="J10" s="20"/>
      <c r="K10" s="21"/>
      <c r="L10" s="21"/>
      <c r="M10" s="21"/>
      <c r="N10" s="21"/>
      <c r="O10" s="21"/>
    </row>
    <row r="11" spans="1:15" ht="15.6" x14ac:dyDescent="0.3">
      <c r="A11" s="17"/>
      <c r="B11" s="17"/>
      <c r="C11" s="17"/>
      <c r="D11" s="17"/>
      <c r="E11" s="17"/>
      <c r="F11" s="17"/>
      <c r="G11" s="17"/>
      <c r="H11" s="17"/>
      <c r="I11" s="17"/>
      <c r="J11" s="17"/>
      <c r="K11" s="17"/>
      <c r="L11" s="17"/>
      <c r="M11" s="17"/>
      <c r="N11" s="17"/>
      <c r="O11" s="17"/>
    </row>
    <row r="12" spans="1:15" ht="15.6" x14ac:dyDescent="0.3">
      <c r="A12" s="17"/>
      <c r="B12" s="17"/>
      <c r="C12" s="17"/>
      <c r="D12" s="17"/>
      <c r="E12" s="17"/>
      <c r="F12" s="17"/>
      <c r="G12" s="17"/>
      <c r="H12" s="17"/>
      <c r="I12" s="17"/>
      <c r="J12" s="17"/>
      <c r="K12" s="17"/>
      <c r="L12" s="17"/>
      <c r="M12" s="17"/>
      <c r="N12" s="17"/>
      <c r="O12" s="17"/>
    </row>
    <row r="14" spans="1:15" x14ac:dyDescent="0.25">
      <c r="K14" s="22"/>
    </row>
  </sheetData>
  <mergeCells count="13">
    <mergeCell ref="A8:H8"/>
    <mergeCell ref="A9:O9"/>
    <mergeCell ref="A10:D10"/>
    <mergeCell ref="K1:O1"/>
    <mergeCell ref="A2:O2"/>
    <mergeCell ref="A3:A4"/>
    <mergeCell ref="B3:B4"/>
    <mergeCell ref="C3:C4"/>
    <mergeCell ref="D3:D4"/>
    <mergeCell ref="E3:E4"/>
    <mergeCell ref="F3:H3"/>
    <mergeCell ref="K3:M3"/>
    <mergeCell ref="N3:O3"/>
  </mergeCells>
  <pageMargins left="0.7" right="0.7" top="0.75" bottom="0.75" header="0.3" footer="0.3"/>
  <pageSetup paperSize="9" orientation="portrait" verticalDpi="12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НМЦД</vt:lpstr>
    </vt:vector>
  </TitlesOfParts>
  <Company>департамент образования Сахалинской области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Милишкевич Александра Игоревна</dc:creator>
  <cp:lastModifiedBy>Torgi-Online</cp:lastModifiedBy>
  <cp:revision>3</cp:revision>
  <dcterms:created xsi:type="dcterms:W3CDTF">2014-05-19T23:28:21Z</dcterms:created>
  <dcterms:modified xsi:type="dcterms:W3CDTF">2024-06-13T11:42:48Z</dcterms:modified>
</cp:coreProperties>
</file>