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отировки бакаллея\"/>
    </mc:Choice>
  </mc:AlternateContent>
  <bookViews>
    <workbookView xWindow="0" yWindow="0" windowWidth="28800" windowHeight="12432"/>
  </bookViews>
  <sheets>
    <sheet name="НМЦД" sheetId="1" r:id="rId1"/>
  </sheets>
  <calcPr calcId="152511"/>
</workbook>
</file>

<file path=xl/calcChain.xml><?xml version="1.0" encoding="utf-8"?>
<calcChain xmlns="http://schemas.openxmlformats.org/spreadsheetml/2006/main">
  <c r="K5" i="1" l="1"/>
  <c r="L5" i="1"/>
  <c r="M5" i="1" s="1"/>
  <c r="N5" i="1"/>
  <c r="O5" i="1" s="1"/>
  <c r="K6" i="1"/>
  <c r="L6" i="1" s="1"/>
  <c r="M6" i="1" s="1"/>
  <c r="K7" i="1"/>
  <c r="L7" i="1"/>
  <c r="M7" i="1" s="1"/>
  <c r="N7" i="1"/>
  <c r="O7" i="1" s="1"/>
  <c r="K8" i="1"/>
  <c r="L8" i="1" s="1"/>
  <c r="M8" i="1" s="1"/>
  <c r="K9" i="1"/>
  <c r="L9" i="1"/>
  <c r="M9" i="1" s="1"/>
  <c r="N9" i="1"/>
  <c r="O9" i="1" s="1"/>
  <c r="K10" i="1"/>
  <c r="L10" i="1" s="1"/>
  <c r="M10" i="1" s="1"/>
  <c r="K11" i="1"/>
  <c r="L11" i="1"/>
  <c r="M11" i="1" s="1"/>
  <c r="N11" i="1"/>
  <c r="O11" i="1" s="1"/>
  <c r="K12" i="1"/>
  <c r="L12" i="1" s="1"/>
  <c r="M12" i="1" s="1"/>
  <c r="K13" i="1"/>
  <c r="L13" i="1"/>
  <c r="M13" i="1" s="1"/>
  <c r="N13" i="1"/>
  <c r="O13" i="1" s="1"/>
  <c r="K14" i="1"/>
  <c r="L14" i="1" s="1"/>
  <c r="M14" i="1" s="1"/>
  <c r="K15" i="1"/>
  <c r="L15" i="1"/>
  <c r="M15" i="1" s="1"/>
  <c r="N15" i="1"/>
  <c r="O15" i="1" s="1"/>
  <c r="K16" i="1"/>
  <c r="L16" i="1" s="1"/>
  <c r="M16" i="1" s="1"/>
  <c r="K17" i="1"/>
  <c r="L17" i="1"/>
  <c r="M17" i="1" s="1"/>
  <c r="N17" i="1"/>
  <c r="O17" i="1" s="1"/>
  <c r="K18" i="1"/>
  <c r="L18" i="1" s="1"/>
  <c r="M18" i="1" s="1"/>
  <c r="K19" i="1"/>
  <c r="L19" i="1"/>
  <c r="M19" i="1" s="1"/>
  <c r="N19" i="1"/>
  <c r="O19" i="1" s="1"/>
  <c r="K20" i="1"/>
  <c r="L20" i="1" s="1"/>
  <c r="M20" i="1" s="1"/>
  <c r="K21" i="1"/>
  <c r="L21" i="1"/>
  <c r="M21" i="1" s="1"/>
  <c r="N21" i="1"/>
  <c r="O21" i="1" s="1"/>
  <c r="K22" i="1"/>
  <c r="L22" i="1" s="1"/>
  <c r="M22" i="1" s="1"/>
  <c r="K23" i="1"/>
  <c r="L23" i="1"/>
  <c r="M23" i="1" s="1"/>
  <c r="N23" i="1"/>
  <c r="O23" i="1" s="1"/>
  <c r="K24" i="1"/>
  <c r="L24" i="1" s="1"/>
  <c r="M24" i="1" s="1"/>
  <c r="K25" i="1"/>
  <c r="L25" i="1"/>
  <c r="M25" i="1" s="1"/>
  <c r="N25" i="1"/>
  <c r="O25" i="1" s="1"/>
  <c r="K26" i="1"/>
  <c r="L26" i="1" s="1"/>
  <c r="M26" i="1" s="1"/>
  <c r="K27" i="1"/>
  <c r="L27" i="1"/>
  <c r="M27" i="1" s="1"/>
  <c r="N27" i="1"/>
  <c r="O27" i="1" s="1"/>
  <c r="K28" i="1"/>
  <c r="L28" i="1" s="1"/>
  <c r="M28" i="1" s="1"/>
  <c r="K29" i="1"/>
  <c r="L29" i="1"/>
  <c r="M29" i="1" s="1"/>
  <c r="N29" i="1"/>
  <c r="O29" i="1" s="1"/>
  <c r="K30" i="1"/>
  <c r="K31" i="1"/>
  <c r="L31" i="1"/>
  <c r="M31" i="1" s="1"/>
  <c r="N31" i="1"/>
  <c r="O31" i="1" s="1"/>
  <c r="K32" i="1"/>
  <c r="K33" i="1"/>
  <c r="L33" i="1"/>
  <c r="M33" i="1" s="1"/>
  <c r="N33" i="1"/>
  <c r="O33" i="1" s="1"/>
  <c r="K34" i="1"/>
  <c r="K35" i="1"/>
  <c r="L35" i="1"/>
  <c r="M35" i="1" s="1"/>
  <c r="N35" i="1"/>
  <c r="O35" i="1" s="1"/>
  <c r="L34" i="1" l="1"/>
  <c r="M34" i="1" s="1"/>
  <c r="N34" i="1"/>
  <c r="O34" i="1" s="1"/>
  <c r="L32" i="1"/>
  <c r="M32" i="1" s="1"/>
  <c r="N32" i="1"/>
  <c r="O32" i="1" s="1"/>
  <c r="L30" i="1"/>
  <c r="M30" i="1" s="1"/>
  <c r="N30" i="1"/>
  <c r="O30" i="1" s="1"/>
  <c r="N28" i="1"/>
  <c r="O28" i="1" s="1"/>
  <c r="N26" i="1"/>
  <c r="O26" i="1" s="1"/>
  <c r="N24" i="1"/>
  <c r="O24" i="1" s="1"/>
  <c r="N22" i="1"/>
  <c r="O22" i="1" s="1"/>
  <c r="N20" i="1"/>
  <c r="O20" i="1" s="1"/>
  <c r="N18" i="1"/>
  <c r="O18" i="1" s="1"/>
  <c r="N16" i="1"/>
  <c r="O16" i="1" s="1"/>
  <c r="N14" i="1"/>
  <c r="O14" i="1" s="1"/>
  <c r="N12" i="1"/>
  <c r="O12" i="1" s="1"/>
  <c r="N10" i="1"/>
  <c r="O10" i="1" s="1"/>
  <c r="N8" i="1"/>
  <c r="O8" i="1" s="1"/>
  <c r="N6" i="1"/>
  <c r="O6" i="1" s="1"/>
  <c r="O36" i="1" l="1"/>
  <c r="K38" i="1" s="1"/>
</calcChain>
</file>

<file path=xl/sharedStrings.xml><?xml version="1.0" encoding="utf-8"?>
<sst xmlns="http://schemas.openxmlformats.org/spreadsheetml/2006/main" count="116" uniqueCount="57">
  <si>
    <t>№</t>
  </si>
  <si>
    <t xml:space="preserve">Наименование товара (работ, услуг) 
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</si>
  <si>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</si>
  <si>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</si>
  <si>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</si>
  <si>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</si>
  <si>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</si>
  <si>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</si>
  <si>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</si>
  <si>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</si>
  <si>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</si>
  <si>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</si>
  <si>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</si>
  <si>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</si>
  <si>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  <family val="1"/>
        <charset val="204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</si>
  <si>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</si>
  <si>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</si>
  <si>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</si>
  <si>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</si>
  <si>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Основные характеристи объекта закупки</t>
  </si>
  <si>
    <t>в соответствии с ТЗ</t>
  </si>
  <si>
    <t>Ванилин</t>
  </si>
  <si>
    <t>Крупа Геркулес</t>
  </si>
  <si>
    <t>Крупа горох</t>
  </si>
  <si>
    <t>Крупа гречневая</t>
  </si>
  <si>
    <t>Джем в ассортименте</t>
  </si>
  <si>
    <t>Дрожжи</t>
  </si>
  <si>
    <t>Горошек зеленый консервированный</t>
  </si>
  <si>
    <t xml:space="preserve">Икра кабачковая, стерилизованная </t>
  </si>
  <si>
    <t>Какао-порошок</t>
  </si>
  <si>
    <t>Напиток кофейный</t>
  </si>
  <si>
    <t>Крахмал картофельный</t>
  </si>
  <si>
    <t>Кукуруза консервированная</t>
  </si>
  <si>
    <t>Крупа кукурузная</t>
  </si>
  <si>
    <t>Лавровый лист</t>
  </si>
  <si>
    <t>Макаронные изделия в ассортименте</t>
  </si>
  <si>
    <t>Крупа манная</t>
  </si>
  <si>
    <t>Масло растительное</t>
  </si>
  <si>
    <t xml:space="preserve">Мука пшеничная </t>
  </si>
  <si>
    <t>Огурцы консервированные</t>
  </si>
  <si>
    <t>Крупа перловая</t>
  </si>
  <si>
    <t>Крупа пшеничная</t>
  </si>
  <si>
    <t>Крупа пшено</t>
  </si>
  <si>
    <t>Крупа рис круглый</t>
  </si>
  <si>
    <t>Сахарный песок</t>
  </si>
  <si>
    <t>Соль поваренная. Йодированная</t>
  </si>
  <si>
    <t>Паста томатная</t>
  </si>
  <si>
    <t>Томаты, консервированные в собственном соку</t>
  </si>
  <si>
    <t xml:space="preserve">Чай черный листовой </t>
  </si>
  <si>
    <t>Крупа ячневая</t>
  </si>
  <si>
    <t>л</t>
  </si>
  <si>
    <t>кг</t>
  </si>
  <si>
    <t>Обоснование начальной (максимальной) цены Договора на поставку продуктов питания (бакалея, консервированная продукция)</t>
  </si>
  <si>
    <t xml:space="preserve">При определении начальной (максимальной) цены Договора  на поставку продуктов питания (бакалея, консервированная продукция) применен метод сопоставимых рыночных цен (анализ рынка). </t>
  </si>
  <si>
    <t>Приложение № 2
к запросу котировок в электронной форме 
от «___» __________ 202_ г. № ______</t>
  </si>
  <si>
    <t>Лимонная кислота</t>
  </si>
  <si>
    <t xml:space="preserve">Фасоль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</si>
</sst>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000"/>
  </numFmts>
  <fonts count="12" x14ac:knownFonts="1">
    <font>
      <sz val="11"/>
      <color theme="1"/>
      <name val="Calibri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Fill="1"/>
    <xf numFmtId="0" fontId="2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abSelected="1" topLeftCell="A4" zoomScale="80" zoomScaleNormal="80" workbookViewId="0">
      <selection activeCell="C3" sqref="C3:C4"/>
    </sheetView>
  </sheetViews>
  <sheetFormatPr defaultColWidth="9.109375" defaultRowHeight="13.2" x14ac:dyDescent="0.25"/>
  <cols>
    <col min="1" max="1" width="4" style="1" customWidth="1"/>
    <col min="2" max="2" width="31" style="1" bestFit="1" customWidth="1"/>
    <col min="3" max="3" width="20.44140625" style="1" bestFit="1" customWidth="1"/>
    <col min="4" max="4" width="5.88671875" style="1" bestFit="1" customWidth="1"/>
    <col min="5" max="5" width="8.88671875" style="1" bestFit="1" customWidth="1"/>
    <col min="6" max="6" width="15.44140625" style="1" bestFit="1" customWidth="1"/>
    <col min="7" max="7" width="16.44140625" style="1" bestFit="1" customWidth="1"/>
    <col min="8" max="8" width="15.88671875" style="1" bestFit="1" customWidth="1"/>
    <col min="9" max="10" width="15.88671875" style="1" hidden="1" customWidth="1"/>
    <col min="11" max="11" width="18.109375" style="1" bestFit="1" customWidth="1"/>
    <col min="12" max="12" width="13.44140625" style="1" bestFit="1" customWidth="1"/>
    <col min="13" max="13" width="10.44140625" style="1" bestFit="1" customWidth="1"/>
    <col min="14" max="14" width="13.33203125" style="1" customWidth="1"/>
    <col min="15" max="15" width="16.44140625" style="1" bestFit="1" customWidth="1"/>
    <col min="16" max="16384" width="9.109375" style="1"/>
  </cols>
  <sheetData>
    <row r="1" spans="1:15" ht="67.650000000000006" customHeigh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  <c r="K1" s="18" t="s">
        <v>54</v>
      </c>
      <c r="L1" s="18"/>
      <c r="M1" s="18"/>
      <c r="N1" s="18"/>
      <c r="O1" s="18"/>
    </row>
    <row r="2" spans="1:15" ht="39.15" customHeight="1" x14ac:dyDescent="0.25">
      <c r="A2" s="19" t="s">
        <v>52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ht="39.15" customHeight="1" x14ac:dyDescent="0.25">
      <c r="A3" s="20" t="s">
        <v>0</v>
      </c>
      <c r="B3" s="20" t="s">
        <v>1</v>
      </c>
      <c r="C3" s="20" t="s">
        <v>19</v>
      </c>
      <c r="D3" s="20" t="s">
        <v>2</v>
      </c>
      <c r="E3" s="20" t="s">
        <v>3</v>
      </c>
      <c r="F3" s="20" t="s">
        <v>4</v>
      </c>
      <c r="G3" s="20"/>
      <c r="H3" s="20"/>
      <c r="I3" s="21"/>
      <c r="J3" s="21"/>
      <c r="K3" s="22" t="s">
        <v>5</v>
      </c>
      <c r="L3" s="22"/>
      <c r="M3" s="22"/>
      <c r="N3" s="23" t="s">
        <v>6</v>
      </c>
      <c r="O3" s="23"/>
    </row>
    <row r="4" spans="1:15" ht="144" customHeight="1" x14ac:dyDescent="0.25">
      <c r="A4" s="20"/>
      <c r="B4" s="20"/>
      <c r="C4" s="20"/>
      <c r="D4" s="20"/>
      <c r="E4" s="20"/>
      <c r="F4" s="21" t="s">
        <v>7</v>
      </c>
      <c r="G4" s="21" t="s">
        <v>8</v>
      </c>
      <c r="H4" s="21" t="s">
        <v>9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4" t="s">
        <v>15</v>
      </c>
      <c r="O4" s="24" t="s">
        <v>16</v>
      </c>
    </row>
    <row r="5" spans="1:15" s="2" customFormat="1" ht="16.2" thickBot="1" x14ac:dyDescent="0.35">
      <c r="A5" s="25">
        <v>1</v>
      </c>
      <c r="B5" s="26" t="s">
        <v>21</v>
      </c>
      <c r="C5" s="27" t="s">
        <v>20</v>
      </c>
      <c r="D5" s="28" t="s">
        <v>51</v>
      </c>
      <c r="E5" s="28">
        <v>0.5</v>
      </c>
      <c r="F5" s="29">
        <v>1872</v>
      </c>
      <c r="G5" s="29">
        <v>1566</v>
      </c>
      <c r="H5" s="29">
        <v>1500</v>
      </c>
      <c r="I5" s="30"/>
      <c r="J5" s="30"/>
      <c r="K5" s="30">
        <f t="shared" ref="K5:K35" si="0">AVERAGE(F5:H5)</f>
        <v>1646</v>
      </c>
      <c r="L5" s="31">
        <f t="shared" ref="L5:L35" si="1">SQRT(((SUM((POWER(H5-K5,2)),(POWER(G5-K5,2)),(POWER(F5-K5,2)))/(COLUMNS(F5:H5)-1))))</f>
        <v>198.48425630260957</v>
      </c>
      <c r="M5" s="31">
        <f t="shared" ref="M5:M35" si="2">L5/K5*100</f>
        <v>12.058581792382112</v>
      </c>
      <c r="N5" s="32">
        <f t="shared" ref="N5:N35" si="3">K5</f>
        <v>1646</v>
      </c>
      <c r="O5" s="32">
        <f t="shared" ref="O5:O35" si="4">N5*E5</f>
        <v>823</v>
      </c>
    </row>
    <row r="6" spans="1:15" s="2" customFormat="1" ht="16.2" thickBot="1" x14ac:dyDescent="0.35">
      <c r="A6" s="25">
        <v>2</v>
      </c>
      <c r="B6" s="33" t="s">
        <v>22</v>
      </c>
      <c r="C6" s="27" t="s">
        <v>20</v>
      </c>
      <c r="D6" s="28" t="s">
        <v>51</v>
      </c>
      <c r="E6" s="34">
        <v>50</v>
      </c>
      <c r="F6" s="29">
        <v>65</v>
      </c>
      <c r="G6" s="29">
        <v>48.5</v>
      </c>
      <c r="H6" s="29">
        <v>55</v>
      </c>
      <c r="I6" s="30"/>
      <c r="J6" s="30"/>
      <c r="K6" s="30">
        <f t="shared" si="0"/>
        <v>56.166666666666664</v>
      </c>
      <c r="L6" s="31">
        <f t="shared" si="1"/>
        <v>8.3116384265277876</v>
      </c>
      <c r="M6" s="31">
        <f t="shared" si="2"/>
        <v>14.79816930539072</v>
      </c>
      <c r="N6" s="32">
        <f t="shared" si="3"/>
        <v>56.166666666666664</v>
      </c>
      <c r="O6" s="32">
        <f t="shared" si="4"/>
        <v>2808.333333333333</v>
      </c>
    </row>
    <row r="7" spans="1:15" s="2" customFormat="1" ht="16.2" thickBot="1" x14ac:dyDescent="0.35">
      <c r="A7" s="25">
        <v>3</v>
      </c>
      <c r="B7" s="26" t="s">
        <v>23</v>
      </c>
      <c r="C7" s="27" t="s">
        <v>20</v>
      </c>
      <c r="D7" s="28" t="s">
        <v>51</v>
      </c>
      <c r="E7" s="34">
        <v>50</v>
      </c>
      <c r="F7" s="29">
        <v>70</v>
      </c>
      <c r="G7" s="29">
        <v>62</v>
      </c>
      <c r="H7" s="29">
        <v>55</v>
      </c>
      <c r="I7" s="30"/>
      <c r="J7" s="30"/>
      <c r="K7" s="30">
        <f t="shared" si="0"/>
        <v>62.333333333333336</v>
      </c>
      <c r="L7" s="31">
        <f t="shared" si="1"/>
        <v>7.5055534994651349</v>
      </c>
      <c r="M7" s="31">
        <f t="shared" si="2"/>
        <v>12.040994918928023</v>
      </c>
      <c r="N7" s="32">
        <f t="shared" si="3"/>
        <v>62.333333333333336</v>
      </c>
      <c r="O7" s="32">
        <f t="shared" si="4"/>
        <v>3116.666666666667</v>
      </c>
    </row>
    <row r="8" spans="1:15" s="2" customFormat="1" ht="16.2" thickBot="1" x14ac:dyDescent="0.35">
      <c r="A8" s="25">
        <v>4</v>
      </c>
      <c r="B8" s="33" t="s">
        <v>24</v>
      </c>
      <c r="C8" s="27" t="s">
        <v>20</v>
      </c>
      <c r="D8" s="28" t="s">
        <v>51</v>
      </c>
      <c r="E8" s="34">
        <v>150</v>
      </c>
      <c r="F8" s="29">
        <v>110</v>
      </c>
      <c r="G8" s="29">
        <v>79.5</v>
      </c>
      <c r="H8" s="29">
        <v>60</v>
      </c>
      <c r="I8" s="30"/>
      <c r="J8" s="30"/>
      <c r="K8" s="30">
        <f t="shared" si="0"/>
        <v>83.166666666666671</v>
      </c>
      <c r="L8" s="31">
        <f t="shared" si="1"/>
        <v>25.200859773692905</v>
      </c>
      <c r="M8" s="31">
        <f t="shared" si="2"/>
        <v>30.301634998428341</v>
      </c>
      <c r="N8" s="32">
        <f t="shared" si="3"/>
        <v>83.166666666666671</v>
      </c>
      <c r="O8" s="32">
        <f t="shared" si="4"/>
        <v>12475</v>
      </c>
    </row>
    <row r="9" spans="1:15" s="2" customFormat="1" ht="16.2" thickBot="1" x14ac:dyDescent="0.35">
      <c r="A9" s="25">
        <v>5</v>
      </c>
      <c r="B9" s="26" t="s">
        <v>25</v>
      </c>
      <c r="C9" s="27" t="s">
        <v>20</v>
      </c>
      <c r="D9" s="28" t="s">
        <v>51</v>
      </c>
      <c r="E9" s="28">
        <v>15</v>
      </c>
      <c r="F9" s="29">
        <v>520</v>
      </c>
      <c r="G9" s="29">
        <v>190</v>
      </c>
      <c r="H9" s="29">
        <v>388</v>
      </c>
      <c r="I9" s="30"/>
      <c r="J9" s="30"/>
      <c r="K9" s="30">
        <f t="shared" si="0"/>
        <v>366</v>
      </c>
      <c r="L9" s="31">
        <f t="shared" si="1"/>
        <v>166.09635757595649</v>
      </c>
      <c r="M9" s="31">
        <f t="shared" si="2"/>
        <v>45.381518463376089</v>
      </c>
      <c r="N9" s="32">
        <f t="shared" si="3"/>
        <v>366</v>
      </c>
      <c r="O9" s="32">
        <f t="shared" si="4"/>
        <v>5490</v>
      </c>
    </row>
    <row r="10" spans="1:15" s="2" customFormat="1" ht="16.2" thickBot="1" x14ac:dyDescent="0.35">
      <c r="A10" s="25">
        <v>6</v>
      </c>
      <c r="B10" s="33" t="s">
        <v>26</v>
      </c>
      <c r="C10" s="27" t="s">
        <v>20</v>
      </c>
      <c r="D10" s="28" t="s">
        <v>51</v>
      </c>
      <c r="E10" s="28">
        <v>6</v>
      </c>
      <c r="F10" s="29">
        <v>1300</v>
      </c>
      <c r="G10" s="29">
        <v>487.2</v>
      </c>
      <c r="H10" s="29">
        <v>450</v>
      </c>
      <c r="I10" s="30"/>
      <c r="J10" s="30"/>
      <c r="K10" s="30">
        <f t="shared" si="0"/>
        <v>745.73333333333323</v>
      </c>
      <c r="L10" s="31">
        <f t="shared" si="1"/>
        <v>480.36924686467319</v>
      </c>
      <c r="M10" s="31">
        <f t="shared" si="2"/>
        <v>64.415686599053274</v>
      </c>
      <c r="N10" s="32">
        <f t="shared" si="3"/>
        <v>745.73333333333323</v>
      </c>
      <c r="O10" s="32">
        <f t="shared" si="4"/>
        <v>4474.3999999999996</v>
      </c>
    </row>
    <row r="11" spans="1:15" s="2" customFormat="1" ht="28.2" thickBot="1" x14ac:dyDescent="0.35">
      <c r="A11" s="25">
        <v>7</v>
      </c>
      <c r="B11" s="26" t="s">
        <v>27</v>
      </c>
      <c r="C11" s="27" t="s">
        <v>20</v>
      </c>
      <c r="D11" s="28" t="s">
        <v>51</v>
      </c>
      <c r="E11" s="28">
        <v>50</v>
      </c>
      <c r="F11" s="29">
        <v>420</v>
      </c>
      <c r="G11" s="29">
        <v>214.6</v>
      </c>
      <c r="H11" s="29">
        <v>195</v>
      </c>
      <c r="I11" s="30"/>
      <c r="J11" s="30"/>
      <c r="K11" s="30">
        <f t="shared" si="0"/>
        <v>276.53333333333336</v>
      </c>
      <c r="L11" s="31">
        <f t="shared" si="1"/>
        <v>124.63167066734415</v>
      </c>
      <c r="M11" s="31">
        <f t="shared" si="2"/>
        <v>45.069311957814904</v>
      </c>
      <c r="N11" s="32">
        <f t="shared" si="3"/>
        <v>276.53333333333336</v>
      </c>
      <c r="O11" s="32">
        <f t="shared" si="4"/>
        <v>13826.666666666668</v>
      </c>
    </row>
    <row r="12" spans="1:15" s="2" customFormat="1" ht="28.2" thickBot="1" x14ac:dyDescent="0.35">
      <c r="A12" s="25">
        <v>8</v>
      </c>
      <c r="B12" s="26" t="s">
        <v>28</v>
      </c>
      <c r="C12" s="27" t="s">
        <v>20</v>
      </c>
      <c r="D12" s="28" t="s">
        <v>51</v>
      </c>
      <c r="E12" s="28">
        <v>300</v>
      </c>
      <c r="F12" s="29">
        <v>280</v>
      </c>
      <c r="G12" s="29">
        <v>147.4</v>
      </c>
      <c r="H12" s="29">
        <v>190</v>
      </c>
      <c r="I12" s="30"/>
      <c r="J12" s="30"/>
      <c r="K12" s="30">
        <f t="shared" si="0"/>
        <v>205.79999999999998</v>
      </c>
      <c r="L12" s="31">
        <f t="shared" si="1"/>
        <v>67.697267300829793</v>
      </c>
      <c r="M12" s="31">
        <f t="shared" si="2"/>
        <v>32.894687706914382</v>
      </c>
      <c r="N12" s="32">
        <f t="shared" si="3"/>
        <v>205.79999999999998</v>
      </c>
      <c r="O12" s="32">
        <f t="shared" si="4"/>
        <v>61739.999999999993</v>
      </c>
    </row>
    <row r="13" spans="1:15" s="2" customFormat="1" ht="16.2" thickBot="1" x14ac:dyDescent="0.35">
      <c r="A13" s="25">
        <v>9</v>
      </c>
      <c r="B13" s="33" t="s">
        <v>29</v>
      </c>
      <c r="C13" s="27" t="s">
        <v>20</v>
      </c>
      <c r="D13" s="28" t="s">
        <v>51</v>
      </c>
      <c r="E13" s="28">
        <v>15</v>
      </c>
      <c r="F13" s="29">
        <v>656</v>
      </c>
      <c r="G13" s="29">
        <v>405</v>
      </c>
      <c r="H13" s="29">
        <v>460</v>
      </c>
      <c r="I13" s="30"/>
      <c r="J13" s="30"/>
      <c r="K13" s="30">
        <f t="shared" si="0"/>
        <v>507</v>
      </c>
      <c r="L13" s="31">
        <f t="shared" si="1"/>
        <v>131.93559034619886</v>
      </c>
      <c r="M13" s="31">
        <f t="shared" si="2"/>
        <v>26.022798884851845</v>
      </c>
      <c r="N13" s="32">
        <f t="shared" si="3"/>
        <v>507</v>
      </c>
      <c r="O13" s="32">
        <f t="shared" si="4"/>
        <v>7605</v>
      </c>
    </row>
    <row r="14" spans="1:15" s="2" customFormat="1" ht="16.2" thickBot="1" x14ac:dyDescent="0.35">
      <c r="A14" s="25">
        <v>10</v>
      </c>
      <c r="B14" s="33" t="s">
        <v>30</v>
      </c>
      <c r="C14" s="27" t="s">
        <v>20</v>
      </c>
      <c r="D14" s="28" t="s">
        <v>51</v>
      </c>
      <c r="E14" s="28">
        <v>15</v>
      </c>
      <c r="F14" s="29">
        <v>600</v>
      </c>
      <c r="G14" s="29">
        <v>440</v>
      </c>
      <c r="H14" s="29">
        <v>325</v>
      </c>
      <c r="I14" s="30"/>
      <c r="J14" s="30"/>
      <c r="K14" s="30">
        <f t="shared" si="0"/>
        <v>455</v>
      </c>
      <c r="L14" s="31">
        <f t="shared" si="1"/>
        <v>138.11227316933133</v>
      </c>
      <c r="M14" s="31">
        <f t="shared" si="2"/>
        <v>30.354345751501395</v>
      </c>
      <c r="N14" s="32">
        <f t="shared" si="3"/>
        <v>455</v>
      </c>
      <c r="O14" s="32">
        <f t="shared" si="4"/>
        <v>6825</v>
      </c>
    </row>
    <row r="15" spans="1:15" s="2" customFormat="1" ht="16.2" thickBot="1" x14ac:dyDescent="0.35">
      <c r="A15" s="25">
        <v>11</v>
      </c>
      <c r="B15" s="26" t="s">
        <v>31</v>
      </c>
      <c r="C15" s="27" t="s">
        <v>20</v>
      </c>
      <c r="D15" s="28" t="s">
        <v>51</v>
      </c>
      <c r="E15" s="28">
        <v>10</v>
      </c>
      <c r="F15" s="29">
        <v>132</v>
      </c>
      <c r="G15" s="29">
        <v>156.6</v>
      </c>
      <c r="H15" s="29">
        <v>110</v>
      </c>
      <c r="I15" s="30"/>
      <c r="J15" s="30"/>
      <c r="K15" s="30">
        <f t="shared" si="0"/>
        <v>132.86666666666667</v>
      </c>
      <c r="L15" s="31">
        <f t="shared" si="1"/>
        <v>23.312085563787146</v>
      </c>
      <c r="M15" s="31">
        <f t="shared" si="2"/>
        <v>17.545473329493586</v>
      </c>
      <c r="N15" s="32">
        <f t="shared" si="3"/>
        <v>132.86666666666667</v>
      </c>
      <c r="O15" s="32">
        <f t="shared" si="4"/>
        <v>1328.6666666666667</v>
      </c>
    </row>
    <row r="16" spans="1:15" s="2" customFormat="1" ht="16.2" thickBot="1" x14ac:dyDescent="0.35">
      <c r="A16" s="25">
        <v>12</v>
      </c>
      <c r="B16" s="26" t="s">
        <v>32</v>
      </c>
      <c r="C16" s="27" t="s">
        <v>20</v>
      </c>
      <c r="D16" s="28" t="s">
        <v>51</v>
      </c>
      <c r="E16" s="28">
        <v>80</v>
      </c>
      <c r="F16" s="29">
        <v>420</v>
      </c>
      <c r="G16" s="29">
        <v>313.2</v>
      </c>
      <c r="H16" s="29">
        <v>190</v>
      </c>
      <c r="I16" s="30"/>
      <c r="J16" s="30"/>
      <c r="K16" s="30">
        <f t="shared" si="0"/>
        <v>307.73333333333335</v>
      </c>
      <c r="L16" s="31">
        <f t="shared" si="1"/>
        <v>115.09740802178533</v>
      </c>
      <c r="M16" s="31">
        <f t="shared" si="2"/>
        <v>37.401670717651207</v>
      </c>
      <c r="N16" s="32">
        <f t="shared" si="3"/>
        <v>307.73333333333335</v>
      </c>
      <c r="O16" s="32">
        <f t="shared" si="4"/>
        <v>24618.666666666668</v>
      </c>
    </row>
    <row r="17" spans="1:15" s="2" customFormat="1" ht="16.2" thickBot="1" x14ac:dyDescent="0.35">
      <c r="A17" s="25">
        <v>13</v>
      </c>
      <c r="B17" s="33" t="s">
        <v>33</v>
      </c>
      <c r="C17" s="27" t="s">
        <v>20</v>
      </c>
      <c r="D17" s="28" t="s">
        <v>51</v>
      </c>
      <c r="E17" s="28">
        <v>40</v>
      </c>
      <c r="F17" s="29">
        <v>80</v>
      </c>
      <c r="G17" s="29">
        <v>57.5</v>
      </c>
      <c r="H17" s="29">
        <v>50</v>
      </c>
      <c r="I17" s="30"/>
      <c r="J17" s="30"/>
      <c r="K17" s="30">
        <f t="shared" si="0"/>
        <v>62.5</v>
      </c>
      <c r="L17" s="31">
        <f t="shared" si="1"/>
        <v>15.612494995995995</v>
      </c>
      <c r="M17" s="31">
        <f t="shared" si="2"/>
        <v>24.979991993593593</v>
      </c>
      <c r="N17" s="32">
        <f t="shared" si="3"/>
        <v>62.5</v>
      </c>
      <c r="O17" s="32">
        <f t="shared" si="4"/>
        <v>2500</v>
      </c>
    </row>
    <row r="18" spans="1:15" s="2" customFormat="1" ht="16.2" thickBot="1" x14ac:dyDescent="0.35">
      <c r="A18" s="25">
        <v>14</v>
      </c>
      <c r="B18" s="26" t="s">
        <v>34</v>
      </c>
      <c r="C18" s="27" t="s">
        <v>20</v>
      </c>
      <c r="D18" s="28" t="s">
        <v>51</v>
      </c>
      <c r="E18" s="28">
        <v>0.1</v>
      </c>
      <c r="F18" s="29">
        <v>1400</v>
      </c>
      <c r="G18" s="29">
        <v>1044</v>
      </c>
      <c r="H18" s="29">
        <v>700</v>
      </c>
      <c r="I18" s="30"/>
      <c r="J18" s="30"/>
      <c r="K18" s="30">
        <f t="shared" si="0"/>
        <v>1048</v>
      </c>
      <c r="L18" s="31">
        <f t="shared" si="1"/>
        <v>350.01714243733835</v>
      </c>
      <c r="M18" s="31">
        <f t="shared" si="2"/>
        <v>33.398582293639159</v>
      </c>
      <c r="N18" s="32">
        <f t="shared" si="3"/>
        <v>1048</v>
      </c>
      <c r="O18" s="32">
        <f t="shared" si="4"/>
        <v>104.80000000000001</v>
      </c>
    </row>
    <row r="19" spans="1:15" s="2" customFormat="1" ht="28.2" thickBot="1" x14ac:dyDescent="0.35">
      <c r="A19" s="25">
        <v>15</v>
      </c>
      <c r="B19" s="33" t="s">
        <v>35</v>
      </c>
      <c r="C19" s="27" t="s">
        <v>20</v>
      </c>
      <c r="D19" s="28" t="s">
        <v>51</v>
      </c>
      <c r="E19" s="28">
        <v>400</v>
      </c>
      <c r="F19" s="29">
        <v>130</v>
      </c>
      <c r="G19" s="29">
        <v>133.5</v>
      </c>
      <c r="H19" s="29">
        <v>130</v>
      </c>
      <c r="I19" s="30"/>
      <c r="J19" s="30"/>
      <c r="K19" s="30">
        <f t="shared" si="0"/>
        <v>131.16666666666666</v>
      </c>
      <c r="L19" s="31">
        <f t="shared" si="1"/>
        <v>2.0207259421636903</v>
      </c>
      <c r="M19" s="31">
        <f t="shared" si="2"/>
        <v>1.5405788631489381</v>
      </c>
      <c r="N19" s="32">
        <f t="shared" si="3"/>
        <v>131.16666666666666</v>
      </c>
      <c r="O19" s="32">
        <f t="shared" si="4"/>
        <v>52466.666666666664</v>
      </c>
    </row>
    <row r="20" spans="1:15" s="2" customFormat="1" ht="16.2" thickBot="1" x14ac:dyDescent="0.35">
      <c r="A20" s="25">
        <v>16</v>
      </c>
      <c r="B20" s="33" t="s">
        <v>36</v>
      </c>
      <c r="C20" s="27" t="s">
        <v>20</v>
      </c>
      <c r="D20" s="28" t="s">
        <v>51</v>
      </c>
      <c r="E20" s="34">
        <v>50</v>
      </c>
      <c r="F20" s="29">
        <v>85</v>
      </c>
      <c r="G20" s="29">
        <v>55</v>
      </c>
      <c r="H20" s="29">
        <v>50</v>
      </c>
      <c r="I20" s="30"/>
      <c r="J20" s="30"/>
      <c r="K20" s="30">
        <f t="shared" si="0"/>
        <v>63.333333333333336</v>
      </c>
      <c r="L20" s="31">
        <f t="shared" si="1"/>
        <v>18.929694486000912</v>
      </c>
      <c r="M20" s="31">
        <f t="shared" si="2"/>
        <v>29.888991293685653</v>
      </c>
      <c r="N20" s="32">
        <f t="shared" si="3"/>
        <v>63.333333333333336</v>
      </c>
      <c r="O20" s="32">
        <f t="shared" si="4"/>
        <v>3166.666666666667</v>
      </c>
    </row>
    <row r="21" spans="1:15" s="2" customFormat="1" ht="16.2" thickBot="1" x14ac:dyDescent="0.35">
      <c r="A21" s="25">
        <v>17</v>
      </c>
      <c r="B21" s="33" t="s">
        <v>37</v>
      </c>
      <c r="C21" s="27" t="s">
        <v>20</v>
      </c>
      <c r="D21" s="28" t="s">
        <v>50</v>
      </c>
      <c r="E21" s="34">
        <v>200</v>
      </c>
      <c r="F21" s="29">
        <v>150</v>
      </c>
      <c r="G21" s="29">
        <v>150.80000000000001</v>
      </c>
      <c r="H21" s="29">
        <v>140</v>
      </c>
      <c r="I21" s="30"/>
      <c r="J21" s="30"/>
      <c r="K21" s="30">
        <f t="shared" si="0"/>
        <v>146.93333333333334</v>
      </c>
      <c r="L21" s="31">
        <f t="shared" si="1"/>
        <v>6.0177515180782741</v>
      </c>
      <c r="M21" s="31">
        <f t="shared" si="2"/>
        <v>4.0955659152075361</v>
      </c>
      <c r="N21" s="32">
        <f t="shared" si="3"/>
        <v>146.93333333333334</v>
      </c>
      <c r="O21" s="32">
        <f t="shared" si="4"/>
        <v>29386.666666666668</v>
      </c>
    </row>
    <row r="22" spans="1:15" s="2" customFormat="1" ht="16.2" thickBot="1" x14ac:dyDescent="0.35">
      <c r="A22" s="25">
        <v>18</v>
      </c>
      <c r="B22" s="33" t="s">
        <v>38</v>
      </c>
      <c r="C22" s="27" t="s">
        <v>20</v>
      </c>
      <c r="D22" s="28" t="s">
        <v>51</v>
      </c>
      <c r="E22" s="28">
        <v>600</v>
      </c>
      <c r="F22" s="29">
        <v>50</v>
      </c>
      <c r="G22" s="29">
        <v>69</v>
      </c>
      <c r="H22" s="29">
        <v>39</v>
      </c>
      <c r="I22" s="30"/>
      <c r="J22" s="30"/>
      <c r="K22" s="30">
        <f t="shared" si="0"/>
        <v>52.666666666666664</v>
      </c>
      <c r="L22" s="31">
        <f t="shared" si="1"/>
        <v>15.176736583776281</v>
      </c>
      <c r="M22" s="31">
        <f t="shared" si="2"/>
        <v>28.81658845020813</v>
      </c>
      <c r="N22" s="32">
        <f t="shared" si="3"/>
        <v>52.666666666666664</v>
      </c>
      <c r="O22" s="32">
        <f t="shared" si="4"/>
        <v>31600</v>
      </c>
    </row>
    <row r="23" spans="1:15" s="2" customFormat="1" ht="16.2" thickBot="1" x14ac:dyDescent="0.35">
      <c r="A23" s="25">
        <v>19</v>
      </c>
      <c r="B23" s="26" t="s">
        <v>39</v>
      </c>
      <c r="C23" s="27" t="s">
        <v>20</v>
      </c>
      <c r="D23" s="28" t="s">
        <v>51</v>
      </c>
      <c r="E23" s="28">
        <v>400</v>
      </c>
      <c r="F23" s="29">
        <v>250</v>
      </c>
      <c r="G23" s="29">
        <v>155.5</v>
      </c>
      <c r="H23" s="29">
        <v>230</v>
      </c>
      <c r="I23" s="30"/>
      <c r="J23" s="30"/>
      <c r="K23" s="30">
        <f t="shared" si="0"/>
        <v>211.83333333333334</v>
      </c>
      <c r="L23" s="31">
        <f t="shared" si="1"/>
        <v>49.800435071727371</v>
      </c>
      <c r="M23" s="31">
        <f t="shared" si="2"/>
        <v>23.509253377684043</v>
      </c>
      <c r="N23" s="32">
        <f t="shared" si="3"/>
        <v>211.83333333333334</v>
      </c>
      <c r="O23" s="32">
        <f t="shared" si="4"/>
        <v>84733.333333333343</v>
      </c>
    </row>
    <row r="24" spans="1:15" s="2" customFormat="1" ht="16.2" thickBot="1" x14ac:dyDescent="0.35">
      <c r="A24" s="25">
        <v>20</v>
      </c>
      <c r="B24" s="26" t="s">
        <v>40</v>
      </c>
      <c r="C24" s="27" t="s">
        <v>20</v>
      </c>
      <c r="D24" s="28" t="s">
        <v>51</v>
      </c>
      <c r="E24" s="28">
        <v>80</v>
      </c>
      <c r="F24" s="29">
        <v>65</v>
      </c>
      <c r="G24" s="29">
        <v>42</v>
      </c>
      <c r="H24" s="29">
        <v>40</v>
      </c>
      <c r="I24" s="30"/>
      <c r="J24" s="30"/>
      <c r="K24" s="30">
        <f t="shared" si="0"/>
        <v>49</v>
      </c>
      <c r="L24" s="31">
        <f t="shared" si="1"/>
        <v>13.892443989449804</v>
      </c>
      <c r="M24" s="31">
        <f t="shared" si="2"/>
        <v>28.351926509081231</v>
      </c>
      <c r="N24" s="32">
        <f t="shared" si="3"/>
        <v>49</v>
      </c>
      <c r="O24" s="32">
        <f t="shared" si="4"/>
        <v>3920</v>
      </c>
    </row>
    <row r="25" spans="1:15" s="2" customFormat="1" ht="16.2" thickBot="1" x14ac:dyDescent="0.35">
      <c r="A25" s="25">
        <v>21</v>
      </c>
      <c r="B25" s="26" t="s">
        <v>41</v>
      </c>
      <c r="C25" s="27" t="s">
        <v>20</v>
      </c>
      <c r="D25" s="28" t="s">
        <v>51</v>
      </c>
      <c r="E25" s="28">
        <v>50</v>
      </c>
      <c r="F25" s="29">
        <v>58</v>
      </c>
      <c r="G25" s="29">
        <v>51</v>
      </c>
      <c r="H25" s="29">
        <v>60</v>
      </c>
      <c r="I25" s="30"/>
      <c r="J25" s="30"/>
      <c r="K25" s="30">
        <f t="shared" si="0"/>
        <v>56.333333333333336</v>
      </c>
      <c r="L25" s="31">
        <f t="shared" si="1"/>
        <v>4.7258156262526088</v>
      </c>
      <c r="M25" s="31">
        <f t="shared" si="2"/>
        <v>8.3890218217501928</v>
      </c>
      <c r="N25" s="32">
        <f t="shared" si="3"/>
        <v>56.333333333333336</v>
      </c>
      <c r="O25" s="32">
        <f t="shared" si="4"/>
        <v>2816.666666666667</v>
      </c>
    </row>
    <row r="26" spans="1:15" s="2" customFormat="1" ht="16.2" thickBot="1" x14ac:dyDescent="0.35">
      <c r="A26" s="25">
        <v>22</v>
      </c>
      <c r="B26" s="33" t="s">
        <v>42</v>
      </c>
      <c r="C26" s="27" t="s">
        <v>20</v>
      </c>
      <c r="D26" s="28" t="s">
        <v>51</v>
      </c>
      <c r="E26" s="34">
        <v>50</v>
      </c>
      <c r="F26" s="29">
        <v>65</v>
      </c>
      <c r="G26" s="29">
        <v>69</v>
      </c>
      <c r="H26" s="29">
        <v>50</v>
      </c>
      <c r="I26" s="30"/>
      <c r="J26" s="30"/>
      <c r="K26" s="30">
        <f t="shared" si="0"/>
        <v>61.333333333333336</v>
      </c>
      <c r="L26" s="31">
        <f t="shared" si="1"/>
        <v>10.016652800877813</v>
      </c>
      <c r="M26" s="31">
        <f t="shared" si="2"/>
        <v>16.331499131865996</v>
      </c>
      <c r="N26" s="32">
        <f t="shared" si="3"/>
        <v>61.333333333333336</v>
      </c>
      <c r="O26" s="32">
        <f t="shared" si="4"/>
        <v>3066.666666666667</v>
      </c>
    </row>
    <row r="27" spans="1:15" s="2" customFormat="1" ht="16.2" thickBot="1" x14ac:dyDescent="0.35">
      <c r="A27" s="25">
        <v>23</v>
      </c>
      <c r="B27" s="33" t="s">
        <v>43</v>
      </c>
      <c r="C27" s="27" t="s">
        <v>20</v>
      </c>
      <c r="D27" s="28" t="s">
        <v>51</v>
      </c>
      <c r="E27" s="34">
        <v>200</v>
      </c>
      <c r="F27" s="29">
        <v>130</v>
      </c>
      <c r="G27" s="29">
        <v>140</v>
      </c>
      <c r="H27" s="29">
        <v>110</v>
      </c>
      <c r="I27" s="30"/>
      <c r="J27" s="30"/>
      <c r="K27" s="30">
        <f t="shared" si="0"/>
        <v>126.66666666666667</v>
      </c>
      <c r="L27" s="31">
        <f t="shared" si="1"/>
        <v>15.275252316519467</v>
      </c>
      <c r="M27" s="31">
        <f t="shared" si="2"/>
        <v>12.059409723568001</v>
      </c>
      <c r="N27" s="32">
        <f t="shared" si="3"/>
        <v>126.66666666666667</v>
      </c>
      <c r="O27" s="32">
        <f t="shared" si="4"/>
        <v>25333.333333333336</v>
      </c>
    </row>
    <row r="28" spans="1:15" s="2" customFormat="1" ht="16.2" thickBot="1" x14ac:dyDescent="0.35">
      <c r="A28" s="25">
        <v>24</v>
      </c>
      <c r="B28" s="33" t="s">
        <v>44</v>
      </c>
      <c r="C28" s="27" t="s">
        <v>20</v>
      </c>
      <c r="D28" s="28" t="s">
        <v>51</v>
      </c>
      <c r="E28" s="28">
        <v>700</v>
      </c>
      <c r="F28" s="29">
        <v>85</v>
      </c>
      <c r="G28" s="29">
        <v>103</v>
      </c>
      <c r="H28" s="29">
        <v>80</v>
      </c>
      <c r="I28" s="30"/>
      <c r="J28" s="30"/>
      <c r="K28" s="30">
        <f t="shared" si="0"/>
        <v>89.333333333333329</v>
      </c>
      <c r="L28" s="31">
        <f t="shared" si="1"/>
        <v>12.096831541082702</v>
      </c>
      <c r="M28" s="31">
        <f t="shared" si="2"/>
        <v>13.541229337032876</v>
      </c>
      <c r="N28" s="32">
        <f t="shared" si="3"/>
        <v>89.333333333333329</v>
      </c>
      <c r="O28" s="32">
        <f t="shared" si="4"/>
        <v>62533.333333333328</v>
      </c>
    </row>
    <row r="29" spans="1:15" s="2" customFormat="1" ht="16.2" thickBot="1" x14ac:dyDescent="0.35">
      <c r="A29" s="25">
        <v>25</v>
      </c>
      <c r="B29" s="33" t="s">
        <v>45</v>
      </c>
      <c r="C29" s="27" t="s">
        <v>20</v>
      </c>
      <c r="D29" s="28" t="s">
        <v>51</v>
      </c>
      <c r="E29" s="28">
        <v>100</v>
      </c>
      <c r="F29" s="29">
        <v>25</v>
      </c>
      <c r="G29" s="29">
        <v>19.8</v>
      </c>
      <c r="H29" s="29">
        <v>17</v>
      </c>
      <c r="I29" s="30"/>
      <c r="J29" s="30"/>
      <c r="K29" s="30">
        <f t="shared" si="0"/>
        <v>20.599999999999998</v>
      </c>
      <c r="L29" s="31">
        <f t="shared" si="1"/>
        <v>4.0595566260368878</v>
      </c>
      <c r="M29" s="31">
        <f t="shared" si="2"/>
        <v>19.706585563285866</v>
      </c>
      <c r="N29" s="32">
        <f t="shared" si="3"/>
        <v>20.599999999999998</v>
      </c>
      <c r="O29" s="32">
        <f t="shared" si="4"/>
        <v>2060</v>
      </c>
    </row>
    <row r="30" spans="1:15" s="2" customFormat="1" ht="16.2" thickBot="1" x14ac:dyDescent="0.35">
      <c r="A30" s="25">
        <v>26</v>
      </c>
      <c r="B30" s="26" t="s">
        <v>46</v>
      </c>
      <c r="C30" s="27" t="s">
        <v>20</v>
      </c>
      <c r="D30" s="28" t="s">
        <v>51</v>
      </c>
      <c r="E30" s="28">
        <v>50</v>
      </c>
      <c r="F30" s="29">
        <v>280</v>
      </c>
      <c r="G30" s="29">
        <v>285</v>
      </c>
      <c r="H30" s="29">
        <v>240</v>
      </c>
      <c r="I30" s="30"/>
      <c r="J30" s="30"/>
      <c r="K30" s="30">
        <f t="shared" si="0"/>
        <v>268.33333333333331</v>
      </c>
      <c r="L30" s="31">
        <f t="shared" si="1"/>
        <v>24.664414311581236</v>
      </c>
      <c r="M30" s="31">
        <f t="shared" si="2"/>
        <v>9.1917071968625734</v>
      </c>
      <c r="N30" s="32">
        <f t="shared" si="3"/>
        <v>268.33333333333331</v>
      </c>
      <c r="O30" s="32">
        <f t="shared" si="4"/>
        <v>13416.666666666666</v>
      </c>
    </row>
    <row r="31" spans="1:15" s="2" customFormat="1" ht="28.2" thickBot="1" x14ac:dyDescent="0.35">
      <c r="A31" s="25">
        <v>27</v>
      </c>
      <c r="B31" s="33" t="s">
        <v>47</v>
      </c>
      <c r="C31" s="27" t="s">
        <v>20</v>
      </c>
      <c r="D31" s="28" t="s">
        <v>51</v>
      </c>
      <c r="E31" s="28">
        <v>350</v>
      </c>
      <c r="F31" s="29">
        <v>139</v>
      </c>
      <c r="G31" s="29">
        <v>156.6</v>
      </c>
      <c r="H31" s="29">
        <v>190</v>
      </c>
      <c r="I31" s="30"/>
      <c r="J31" s="30"/>
      <c r="K31" s="30">
        <f t="shared" si="0"/>
        <v>161.86666666666667</v>
      </c>
      <c r="L31" s="31">
        <f t="shared" si="1"/>
        <v>25.90469712877055</v>
      </c>
      <c r="M31" s="31">
        <f t="shared" si="2"/>
        <v>16.003725573787406</v>
      </c>
      <c r="N31" s="32">
        <f t="shared" si="3"/>
        <v>161.86666666666667</v>
      </c>
      <c r="O31" s="32">
        <f t="shared" si="4"/>
        <v>56653.333333333336</v>
      </c>
    </row>
    <row r="32" spans="1:15" s="2" customFormat="1" ht="16.2" thickBot="1" x14ac:dyDescent="0.35">
      <c r="A32" s="25">
        <v>28</v>
      </c>
      <c r="B32" s="35" t="s">
        <v>56</v>
      </c>
      <c r="C32" s="27" t="s">
        <v>20</v>
      </c>
      <c r="D32" s="28" t="s">
        <v>51</v>
      </c>
      <c r="E32" s="28">
        <v>15</v>
      </c>
      <c r="F32" s="29">
        <v>180</v>
      </c>
      <c r="G32" s="29">
        <v>270</v>
      </c>
      <c r="H32" s="29">
        <v>210</v>
      </c>
      <c r="I32" s="30"/>
      <c r="J32" s="30"/>
      <c r="K32" s="30">
        <f t="shared" si="0"/>
        <v>220</v>
      </c>
      <c r="L32" s="31">
        <f t="shared" si="1"/>
        <v>45.825756949558397</v>
      </c>
      <c r="M32" s="31">
        <f t="shared" si="2"/>
        <v>20.829889522526543</v>
      </c>
      <c r="N32" s="32">
        <f t="shared" si="3"/>
        <v>220</v>
      </c>
      <c r="O32" s="32">
        <f t="shared" si="4"/>
        <v>3300</v>
      </c>
    </row>
    <row r="33" spans="1:15" s="2" customFormat="1" ht="16.2" thickBot="1" x14ac:dyDescent="0.35">
      <c r="A33" s="25">
        <v>29</v>
      </c>
      <c r="B33" s="33" t="s">
        <v>48</v>
      </c>
      <c r="C33" s="27" t="s">
        <v>20</v>
      </c>
      <c r="D33" s="28" t="s">
        <v>51</v>
      </c>
      <c r="E33" s="28">
        <v>20</v>
      </c>
      <c r="F33" s="29">
        <v>800</v>
      </c>
      <c r="G33" s="29">
        <v>1038</v>
      </c>
      <c r="H33" s="29">
        <v>700</v>
      </c>
      <c r="I33" s="30"/>
      <c r="J33" s="30"/>
      <c r="K33" s="30">
        <f t="shared" si="0"/>
        <v>846</v>
      </c>
      <c r="L33" s="31">
        <f t="shared" si="1"/>
        <v>173.63179432350518</v>
      </c>
      <c r="M33" s="31">
        <f t="shared" si="2"/>
        <v>20.523852756915506</v>
      </c>
      <c r="N33" s="32">
        <f t="shared" si="3"/>
        <v>846</v>
      </c>
      <c r="O33" s="32">
        <f t="shared" si="4"/>
        <v>16920</v>
      </c>
    </row>
    <row r="34" spans="1:15" s="2" customFormat="1" ht="16.2" thickBot="1" x14ac:dyDescent="0.35">
      <c r="A34" s="25">
        <v>30</v>
      </c>
      <c r="B34" s="36" t="s">
        <v>49</v>
      </c>
      <c r="C34" s="27" t="s">
        <v>20</v>
      </c>
      <c r="D34" s="28" t="s">
        <v>51</v>
      </c>
      <c r="E34" s="37">
        <v>70</v>
      </c>
      <c r="F34" s="29">
        <v>65</v>
      </c>
      <c r="G34" s="29">
        <v>36</v>
      </c>
      <c r="H34" s="29">
        <v>42</v>
      </c>
      <c r="I34" s="30"/>
      <c r="J34" s="30"/>
      <c r="K34" s="30">
        <f t="shared" si="0"/>
        <v>47.666666666666664</v>
      </c>
      <c r="L34" s="31">
        <f t="shared" si="1"/>
        <v>15.307950004273378</v>
      </c>
      <c r="M34" s="31">
        <f t="shared" si="2"/>
        <v>32.114580428545544</v>
      </c>
      <c r="N34" s="32">
        <f t="shared" si="3"/>
        <v>47.666666666666664</v>
      </c>
      <c r="O34" s="32">
        <f t="shared" si="4"/>
        <v>3336.6666666666665</v>
      </c>
    </row>
    <row r="35" spans="1:15" s="2" customFormat="1" ht="16.2" thickBot="1" x14ac:dyDescent="0.35">
      <c r="A35" s="25">
        <v>31</v>
      </c>
      <c r="B35" s="38" t="s">
        <v>55</v>
      </c>
      <c r="C35" s="27" t="s">
        <v>20</v>
      </c>
      <c r="D35" s="39" t="s">
        <v>51</v>
      </c>
      <c r="E35" s="40">
        <v>1</v>
      </c>
      <c r="F35" s="29">
        <v>720</v>
      </c>
      <c r="G35" s="29">
        <v>881.6</v>
      </c>
      <c r="H35" s="29">
        <v>700</v>
      </c>
      <c r="I35" s="30"/>
      <c r="J35" s="30"/>
      <c r="K35" s="30">
        <f t="shared" si="0"/>
        <v>767.19999999999993</v>
      </c>
      <c r="L35" s="31">
        <f t="shared" si="1"/>
        <v>99.576704102917574</v>
      </c>
      <c r="M35" s="31">
        <f t="shared" si="2"/>
        <v>12.97923671831564</v>
      </c>
      <c r="N35" s="32">
        <f t="shared" si="3"/>
        <v>767.19999999999993</v>
      </c>
      <c r="O35" s="32">
        <f t="shared" si="4"/>
        <v>767.19999999999993</v>
      </c>
    </row>
    <row r="36" spans="1:15" s="2" customFormat="1" ht="21.15" customHeight="1" x14ac:dyDescent="0.3">
      <c r="A36" s="25"/>
      <c r="B36" s="41"/>
      <c r="C36" s="42"/>
      <c r="D36" s="43"/>
      <c r="E36" s="41"/>
      <c r="F36" s="30"/>
      <c r="G36" s="44"/>
      <c r="H36" s="30"/>
      <c r="I36" s="30"/>
      <c r="J36" s="30"/>
      <c r="K36" s="30"/>
      <c r="L36" s="31"/>
      <c r="M36" s="31"/>
      <c r="N36" s="32"/>
      <c r="O36" s="32">
        <f>SUM(O5:O34)</f>
        <v>542446.19999999995</v>
      </c>
    </row>
    <row r="37" spans="1:15" s="2" customFormat="1" ht="21.15" customHeight="1" x14ac:dyDescent="0.3">
      <c r="A37" s="3"/>
    </row>
    <row r="38" spans="1:15" ht="15.75" customHeight="1" x14ac:dyDescent="0.25">
      <c r="A38" s="14" t="s">
        <v>17</v>
      </c>
      <c r="B38" s="14"/>
      <c r="C38" s="14"/>
      <c r="D38" s="14"/>
      <c r="E38" s="14"/>
      <c r="F38" s="14"/>
      <c r="G38" s="14"/>
      <c r="H38" s="14"/>
      <c r="I38" s="5"/>
      <c r="J38" s="5"/>
      <c r="K38" s="4">
        <f>O36</f>
        <v>542446.19999999995</v>
      </c>
      <c r="L38" s="6" t="s">
        <v>18</v>
      </c>
      <c r="M38" s="6"/>
      <c r="N38" s="6"/>
      <c r="O38" s="7"/>
    </row>
    <row r="39" spans="1:15" ht="37.35" customHeight="1" x14ac:dyDescent="0.3">
      <c r="A39" s="15" t="s">
        <v>53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ht="15.6" x14ac:dyDescent="0.3">
      <c r="A40" s="16"/>
      <c r="B40" s="16"/>
      <c r="C40" s="16"/>
      <c r="D40" s="16"/>
      <c r="E40" s="8"/>
      <c r="F40" s="9"/>
      <c r="G40" s="10"/>
      <c r="H40" s="11"/>
      <c r="I40" s="11"/>
      <c r="J40" s="11"/>
      <c r="K40" s="12"/>
      <c r="L40" s="12"/>
      <c r="M40" s="12"/>
      <c r="N40" s="12"/>
      <c r="O40" s="12"/>
    </row>
    <row r="41" spans="1:15" ht="15.6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5.6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4" spans="1:15" x14ac:dyDescent="0.25">
      <c r="K44" s="13"/>
    </row>
  </sheetData>
  <mergeCells count="13">
    <mergeCell ref="A38:H38"/>
    <mergeCell ref="A39:O39"/>
    <mergeCell ref="A40:D40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User</cp:lastModifiedBy>
  <cp:revision>3</cp:revision>
  <cp:lastPrinted>2024-02-27T10:07:11Z</cp:lastPrinted>
  <dcterms:created xsi:type="dcterms:W3CDTF">2014-05-19T23:28:21Z</dcterms:created>
  <dcterms:modified xsi:type="dcterms:W3CDTF">2024-06-04T06:55:07Z</dcterms:modified>
</cp:coreProperties>
</file>