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rgi-Online\Desktop\Михаил\МАУ ФОК Старт Ровенского МР Саратовской обл\МЗ на поставку стройматериалов СМП 03-06-2024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8" i="1" l="1"/>
  <c r="L8" i="1" s="1"/>
  <c r="M8" i="1" s="1"/>
  <c r="K7" i="1"/>
  <c r="L7" i="1" s="1"/>
  <c r="M7" i="1" s="1"/>
  <c r="K6" i="1"/>
  <c r="N6" i="1" s="1"/>
  <c r="O6" i="1" s="1"/>
  <c r="K5" i="1"/>
  <c r="L5" i="1" s="1"/>
  <c r="M5" i="1" s="1"/>
  <c r="N7" i="1" l="1"/>
  <c r="O7" i="1" s="1"/>
  <c r="N8" i="1"/>
  <c r="O8" i="1" s="1"/>
  <c r="N5" i="1"/>
  <c r="O5" i="1" s="1"/>
  <c r="O9" i="1" s="1"/>
  <c r="K11" i="1" s="1"/>
  <c r="L6" i="1"/>
  <c r="M6" i="1" s="1"/>
</calcChain>
</file>

<file path=xl/sharedStrings.xml><?xml version="1.0" encoding="utf-8"?>
<sst xmlns="http://schemas.openxmlformats.org/spreadsheetml/2006/main" count="35" uniqueCount="29">
  <si>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</si>
  <si>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</si>
  <si>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</si>
  <si>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</si>
  <si>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</si>
  <si>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</si>
  <si>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</si>
  <si>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</si>
  <si>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</si>
  <si>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</si>
  <si>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</si>
  <si>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</si>
  <si>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</si>
  <si>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</si>
  <si>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</si>
  <si>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</si>
  <si>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</si>
  <si>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</si>
  <si>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</si>
  <si>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</si>
  <si>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___
к малой закупке в электронной форме 
от «___» __________ 202_ г. № ______</t>
  </si>
  <si>
    <t>Обоснование начальной (максимальной) цены Договора на поставку стройматериалов</t>
  </si>
  <si>
    <t xml:space="preserve">При определениеии начальной (максимальной) цены Договора на поставку стройматериалов применен метод сопоставимых рыночных цен (анализ рынка). </t>
  </si>
  <si>
    <t>Панель ограждения</t>
  </si>
  <si>
    <t>шт</t>
  </si>
  <si>
    <t>Столб</t>
  </si>
  <si>
    <t>в соответствии с ТЗ</t>
  </si>
  <si>
    <t xml:space="preserve">Калитка </t>
  </si>
  <si>
    <t xml:space="preserve">Крепление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</si>
</sst>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0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4" workbookViewId="0">
      <selection activeCell="H14" sqref="H14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28" t="s">
        <v>20</v>
      </c>
      <c r="L1" s="28"/>
      <c r="M1" s="28"/>
      <c r="N1" s="28"/>
      <c r="O1" s="28"/>
    </row>
    <row r="2" spans="1:15" ht="39" customHeight="1" x14ac:dyDescent="0.2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9" customHeight="1" x14ac:dyDescent="0.25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/>
      <c r="H3" s="30"/>
      <c r="I3" s="2"/>
      <c r="J3" s="2"/>
      <c r="K3" s="31" t="s">
        <v>6</v>
      </c>
      <c r="L3" s="31"/>
      <c r="M3" s="31"/>
      <c r="N3" s="32" t="s">
        <v>7</v>
      </c>
      <c r="O3" s="32"/>
    </row>
    <row r="4" spans="1:15" ht="144" customHeight="1" x14ac:dyDescent="0.25">
      <c r="A4" s="30"/>
      <c r="B4" s="30"/>
      <c r="C4" s="30"/>
      <c r="D4" s="30"/>
      <c r="E4" s="30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15.6" x14ac:dyDescent="0.3">
      <c r="A5" s="5">
        <v>1</v>
      </c>
      <c r="B5" s="24" t="s">
        <v>23</v>
      </c>
      <c r="C5" s="23" t="s">
        <v>26</v>
      </c>
      <c r="D5" s="25" t="s">
        <v>24</v>
      </c>
      <c r="E5" s="6">
        <v>110</v>
      </c>
      <c r="F5" s="10">
        <v>4500</v>
      </c>
      <c r="G5" s="10">
        <v>3067.4</v>
      </c>
      <c r="H5" s="10">
        <v>4446.21</v>
      </c>
      <c r="I5" s="10"/>
      <c r="J5" s="10"/>
      <c r="K5" s="10">
        <f t="shared" ref="K5:K8" si="0">AVERAGE(F5:H5)</f>
        <v>4004.5366666666669</v>
      </c>
      <c r="L5" s="12">
        <f t="shared" ref="L5:L8" si="1">SQRT(((SUM((POWER(H5-K5,2)),(POWER(G5-K5,2)),(POWER(F5-K5,2)))/(COLUMNS(F5:H5)-1))))</f>
        <v>812.02967312366934</v>
      </c>
      <c r="M5" s="12">
        <f t="shared" ref="M5:M8" si="2">L5/K5*100</f>
        <v>20.27774348735316</v>
      </c>
      <c r="N5" s="13">
        <f t="shared" ref="N5:N8" si="3">K5</f>
        <v>4004.5366666666669</v>
      </c>
      <c r="O5" s="13">
        <f t="shared" ref="O5:O8" si="4">N5*E5</f>
        <v>440499.03333333333</v>
      </c>
    </row>
    <row r="6" spans="1:15" s="4" customFormat="1" ht="15.6" x14ac:dyDescent="0.3">
      <c r="A6" s="5">
        <v>2</v>
      </c>
      <c r="B6" s="24" t="s">
        <v>25</v>
      </c>
      <c r="C6" s="23" t="s">
        <v>26</v>
      </c>
      <c r="D6" s="25" t="s">
        <v>24</v>
      </c>
      <c r="E6" s="6">
        <v>59</v>
      </c>
      <c r="F6" s="10">
        <v>2047.93</v>
      </c>
      <c r="G6" s="11">
        <v>1674.08</v>
      </c>
      <c r="H6" s="10">
        <v>1840.81</v>
      </c>
      <c r="I6" s="10"/>
      <c r="J6" s="10"/>
      <c r="K6" s="10">
        <f t="shared" si="0"/>
        <v>1854.2733333333333</v>
      </c>
      <c r="L6" s="12">
        <f t="shared" si="1"/>
        <v>187.28828482671668</v>
      </c>
      <c r="M6" s="12">
        <f t="shared" si="2"/>
        <v>10.100360149710937</v>
      </c>
      <c r="N6" s="13">
        <f t="shared" si="3"/>
        <v>1854.2733333333333</v>
      </c>
      <c r="O6" s="13">
        <f t="shared" si="4"/>
        <v>109402.12666666666</v>
      </c>
    </row>
    <row r="7" spans="1:15" s="4" customFormat="1" ht="15.6" x14ac:dyDescent="0.3">
      <c r="A7" s="5">
        <v>3</v>
      </c>
      <c r="B7" s="33" t="s">
        <v>27</v>
      </c>
      <c r="C7" s="23" t="s">
        <v>26</v>
      </c>
      <c r="D7" s="25" t="s">
        <v>24</v>
      </c>
      <c r="E7" s="6">
        <v>1</v>
      </c>
      <c r="F7" s="10">
        <v>27750</v>
      </c>
      <c r="G7" s="11">
        <v>29554</v>
      </c>
      <c r="H7" s="10">
        <v>25052</v>
      </c>
      <c r="I7" s="10"/>
      <c r="J7" s="10"/>
      <c r="K7" s="10">
        <f t="shared" si="0"/>
        <v>27452</v>
      </c>
      <c r="L7" s="12">
        <f t="shared" si="1"/>
        <v>2265.745793331635</v>
      </c>
      <c r="M7" s="12">
        <f t="shared" si="2"/>
        <v>8.2534816892453549</v>
      </c>
      <c r="N7" s="13">
        <f t="shared" si="3"/>
        <v>27452</v>
      </c>
      <c r="O7" s="13">
        <f t="shared" si="4"/>
        <v>27452</v>
      </c>
    </row>
    <row r="8" spans="1:15" s="4" customFormat="1" ht="15.6" x14ac:dyDescent="0.3">
      <c r="A8" s="5">
        <v>4</v>
      </c>
      <c r="B8" s="33" t="s">
        <v>28</v>
      </c>
      <c r="C8" s="23" t="s">
        <v>26</v>
      </c>
      <c r="D8" s="25" t="s">
        <v>24</v>
      </c>
      <c r="E8" s="6">
        <v>416</v>
      </c>
      <c r="F8" s="10">
        <v>78</v>
      </c>
      <c r="G8" s="11">
        <v>67.5</v>
      </c>
      <c r="H8" s="10">
        <v>84.87</v>
      </c>
      <c r="I8" s="10"/>
      <c r="J8" s="10"/>
      <c r="K8" s="10">
        <f t="shared" si="0"/>
        <v>76.790000000000006</v>
      </c>
      <c r="L8" s="12">
        <f t="shared" si="1"/>
        <v>8.7479883401842748</v>
      </c>
      <c r="M8" s="12">
        <f t="shared" si="2"/>
        <v>11.392093163412259</v>
      </c>
      <c r="N8" s="13">
        <f t="shared" si="3"/>
        <v>76.790000000000006</v>
      </c>
      <c r="O8" s="13">
        <f t="shared" si="4"/>
        <v>31944.640000000003</v>
      </c>
    </row>
    <row r="9" spans="1:15" s="4" customFormat="1" ht="21" customHeight="1" x14ac:dyDescent="0.3">
      <c r="A9" s="5"/>
      <c r="B9" s="9"/>
      <c r="C9" s="7"/>
      <c r="D9" s="8"/>
      <c r="E9" s="9"/>
      <c r="F9" s="10"/>
      <c r="G9" s="11"/>
      <c r="H9" s="10"/>
      <c r="I9" s="10"/>
      <c r="J9" s="10"/>
      <c r="K9" s="10"/>
      <c r="L9" s="12"/>
      <c r="M9" s="12"/>
      <c r="N9" s="13"/>
      <c r="O9" s="13">
        <f>SUM(O5:O8)</f>
        <v>609297.80000000005</v>
      </c>
    </row>
    <row r="10" spans="1:15" s="4" customFormat="1" ht="21" customHeight="1" x14ac:dyDescent="0.3">
      <c r="A10" s="5"/>
    </row>
    <row r="11" spans="1:15" ht="15.75" customHeight="1" x14ac:dyDescent="0.25">
      <c r="A11" s="26" t="s">
        <v>18</v>
      </c>
      <c r="B11" s="26"/>
      <c r="C11" s="26"/>
      <c r="D11" s="26"/>
      <c r="E11" s="26"/>
      <c r="F11" s="26"/>
      <c r="G11" s="26"/>
      <c r="H11" s="26"/>
      <c r="I11" s="14"/>
      <c r="J11" s="14"/>
      <c r="K11" s="13">
        <f>O9</f>
        <v>609297.80000000005</v>
      </c>
      <c r="L11" s="15" t="s">
        <v>19</v>
      </c>
      <c r="M11" s="15"/>
      <c r="N11" s="15"/>
      <c r="O11" s="16"/>
    </row>
    <row r="12" spans="1:15" ht="15.75" customHeight="1" x14ac:dyDescent="0.3">
      <c r="A12" s="27" t="s">
        <v>22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 ht="15.6" x14ac:dyDescent="0.3">
      <c r="A13" s="28"/>
      <c r="B13" s="28"/>
      <c r="C13" s="28"/>
      <c r="D13" s="28"/>
      <c r="E13" s="17"/>
      <c r="F13" s="18"/>
      <c r="G13" s="19"/>
      <c r="H13" s="20"/>
      <c r="I13" s="20"/>
      <c r="J13" s="20"/>
      <c r="K13" s="21"/>
      <c r="L13" s="21"/>
      <c r="M13" s="21"/>
      <c r="N13" s="21"/>
      <c r="O13" s="21"/>
    </row>
    <row r="14" spans="1:15" ht="15.6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5.6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7" spans="11:11" x14ac:dyDescent="0.25">
      <c r="K17" s="22"/>
    </row>
  </sheetData>
  <mergeCells count="13">
    <mergeCell ref="A11:H11"/>
    <mergeCell ref="A12:O12"/>
    <mergeCell ref="A13:D13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Torgi-Online</cp:lastModifiedBy>
  <cp:revision>3</cp:revision>
  <dcterms:created xsi:type="dcterms:W3CDTF">2014-05-19T23:28:21Z</dcterms:created>
  <dcterms:modified xsi:type="dcterms:W3CDTF">2024-05-31T11:08:52Z</dcterms:modified>
</cp:coreProperties>
</file>