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Закупка Хайруллин Р.А\Спецодежда\"/>
    </mc:Choice>
  </mc:AlternateContent>
  <xr:revisionPtr revIDLastSave="0" documentId="13_ncr:1_{1B0335C8-2EC4-47F7-9198-2D8470B7F8FA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НМЦД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L13" i="1"/>
  <c r="M13" i="1"/>
  <c r="K5" i="1"/>
  <c r="L5" i="1"/>
  <c r="M5" i="1"/>
  <c r="O5" i="1"/>
  <c r="O33" i="1"/>
  <c r="K35" i="1"/>
</calcChain>
</file>

<file path=xl/sharedStrings.xml><?xml version="1.0" encoding="utf-8"?>
<sst xmlns="http://schemas.openxmlformats.org/spreadsheetml/2006/main" count="107" uniqueCount="55">
  <si>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</si>
  <si>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</si>
  <si>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</si>
  <si>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</si>
  <si>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</si>
  <si>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</si>
  <si>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</si>
  <si>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</si>
  <si>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</si>
  <si>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</si>
  <si>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</si>
  <si>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</si>
  <si>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</si>
  <si>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</si>
  <si>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</si>
  <si>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</si>
  <si>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</si>
  <si>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</si>
  <si>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</si>
  <si>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 xml:space="preserve">При определениеии начальной (максимальной) цены Договора на поставку серверов применен метод сопоставимых рыночных цен (анализ рынка). </t>
  </si>
  <si>
    <t xml:space="preserve">Костюм летний для защиты от термических рисков электрической дуги
</t>
  </si>
  <si>
    <t>Куртка-накидка демисезонная для защиты от термического воздействия электрической дуги</t>
  </si>
  <si>
    <t>Куртка-рубашка для защиты от термического воздействия электрической дуги</t>
  </si>
  <si>
    <t>Белье мужское трикотажное</t>
  </si>
  <si>
    <t xml:space="preserve">Фуфайка-свитер мужская термостойкая </t>
  </si>
  <si>
    <t>Перчатки термостойкие для защиты от термических рисков электрической дуги</t>
  </si>
  <si>
    <t xml:space="preserve">Ботинки </t>
  </si>
  <si>
    <t xml:space="preserve">Каска защитная c храповиком </t>
  </si>
  <si>
    <t>Щиток защитный лицевой с креплением на каске</t>
  </si>
  <si>
    <t>Подшлемник термостойкий</t>
  </si>
  <si>
    <t xml:space="preserve">Перчатки для защиты от механических воздействий </t>
  </si>
  <si>
    <t xml:space="preserve">Костюм мужской для защиты от вредных биологических факторов </t>
  </si>
  <si>
    <t>Сетка наголовная для защиты от вредных биологических факторов</t>
  </si>
  <si>
    <t>Плащ влагозащитный для защиты от термического воздействия электрической дуги</t>
  </si>
  <si>
    <t>Сапоги резиновые с защитным носком</t>
  </si>
  <si>
    <t>Футболка</t>
  </si>
  <si>
    <t>Кепи-бейсболка</t>
  </si>
  <si>
    <t>Куртка мужская летняя для защиты от механических воздействий и ОПЗ</t>
  </si>
  <si>
    <t>Полукомбинезон мужской летний для защиты от механических воздействий и ОПЗ</t>
  </si>
  <si>
    <t>Полумаска фильтрующая (респиратор) противоаэрозольная с клапаном выдоха FFP1</t>
  </si>
  <si>
    <t>Противошумные наушники с креплением на каску</t>
  </si>
  <si>
    <t>Боты диэлектрические</t>
  </si>
  <si>
    <t>Перчатки резиновые диэлектрические</t>
  </si>
  <si>
    <t xml:space="preserve">Страховочная привязь
</t>
  </si>
  <si>
    <t>Строп регулируемый для удерживания</t>
  </si>
  <si>
    <t>Фартук ПВХ химическистойкий</t>
  </si>
  <si>
    <t xml:space="preserve">Нарукавники 
</t>
  </si>
  <si>
    <t>Наколенники</t>
  </si>
  <si>
    <t>Компл.</t>
  </si>
  <si>
    <t xml:space="preserve">Шт. </t>
  </si>
  <si>
    <t>Пара</t>
  </si>
  <si>
    <t xml:space="preserve">Приложение № 3 к извещению о проведении запроса котировок в электронной форме </t>
  </si>
  <si>
    <t xml:space="preserve">Обоснование начальной (максимальной) цены Договор на поставку спецодежды и СИЗ </t>
  </si>
  <si>
    <t xml:space="preserve">Коммерческое предложение                       № 1 </t>
  </si>
  <si>
    <t xml:space="preserve">Коммерческое предложение                       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</si>
</sst>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4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2" fontId="8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16" zoomScale="50" zoomScaleNormal="50" workbookViewId="0">
      <selection activeCell="K1" sqref="K1:O1"/>
    </sheetView>
  </sheetViews>
  <sheetFormatPr defaultColWidth="9.109375" defaultRowHeight="13.2" x14ac:dyDescent="0.25"/>
  <cols>
    <col min="1" max="1" width="3.6640625" style="1" customWidth="1"/>
    <col min="2" max="2" width="31" style="1" bestFit="1" customWidth="1"/>
    <col min="3" max="3" width="20.44140625" style="1" bestFit="1" customWidth="1"/>
    <col min="4" max="4" width="9" style="1" customWidth="1"/>
    <col min="5" max="5" width="8.88671875" style="1" bestFit="1" customWidth="1"/>
    <col min="6" max="6" width="15.44140625" style="43" bestFit="1" customWidth="1"/>
    <col min="7" max="7" width="16.33203125" style="1" bestFit="1" customWidth="1"/>
    <col min="8" max="8" width="15.88671875" style="43" bestFit="1" customWidth="1"/>
    <col min="9" max="10" width="15.88671875" style="1" hidden="1" customWidth="1"/>
    <col min="11" max="11" width="18.109375" style="1" bestFit="1" customWidth="1"/>
    <col min="12" max="12" width="13.44140625" style="1" bestFit="1" customWidth="1"/>
    <col min="13" max="13" width="10.33203125" style="1" bestFit="1" customWidth="1"/>
    <col min="14" max="14" width="20.44140625" style="1" customWidth="1"/>
    <col min="15" max="15" width="16.33203125" style="1" bestFit="1" customWidth="1"/>
    <col min="16" max="22" width="9.109375" style="1"/>
    <col min="23" max="23" width="9.109375" style="1" customWidth="1"/>
    <col min="24" max="16384" width="9.109375" style="1"/>
  </cols>
  <sheetData>
    <row r="1" spans="1:15" ht="67.650000000000006" customHeight="1" x14ac:dyDescent="0.25">
      <c r="K1" s="65" t="s">
        <v>51</v>
      </c>
      <c r="L1" s="65"/>
      <c r="M1" s="65"/>
      <c r="N1" s="65"/>
      <c r="O1" s="65"/>
    </row>
    <row r="2" spans="1:15" ht="39.15" customHeight="1" x14ac:dyDescent="0.25">
      <c r="A2" s="66" t="s">
        <v>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9.15" customHeight="1" x14ac:dyDescent="0.25">
      <c r="A3" s="68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8" t="s">
        <v>5</v>
      </c>
      <c r="G3" s="68"/>
      <c r="H3" s="68"/>
      <c r="I3" s="2"/>
      <c r="J3" s="2"/>
      <c r="K3" s="70" t="s">
        <v>6</v>
      </c>
      <c r="L3" s="70"/>
      <c r="M3" s="70"/>
      <c r="N3" s="71" t="s">
        <v>7</v>
      </c>
      <c r="O3" s="71"/>
    </row>
    <row r="4" spans="1:15" ht="144" customHeight="1" x14ac:dyDescent="0.25">
      <c r="A4" s="68"/>
      <c r="B4" s="69"/>
      <c r="C4" s="69"/>
      <c r="D4" s="69"/>
      <c r="E4" s="69"/>
      <c r="F4" s="44" t="s">
        <v>53</v>
      </c>
      <c r="G4" s="2" t="s">
        <v>54</v>
      </c>
      <c r="H4" s="44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O4" s="3" t="s">
        <v>15</v>
      </c>
    </row>
    <row r="5" spans="1:15" s="4" customFormat="1" ht="55.2" x14ac:dyDescent="0.3">
      <c r="A5" s="5">
        <v>1</v>
      </c>
      <c r="B5" s="17" t="s">
        <v>20</v>
      </c>
      <c r="C5" s="18" t="s">
        <v>18</v>
      </c>
      <c r="D5" s="35" t="s">
        <v>48</v>
      </c>
      <c r="E5" s="34">
        <v>8</v>
      </c>
      <c r="F5" s="41">
        <v>18250</v>
      </c>
      <c r="G5" s="30">
        <v>19954.84</v>
      </c>
      <c r="H5" s="41">
        <v>15665.35</v>
      </c>
      <c r="I5" s="6"/>
      <c r="J5" s="6"/>
      <c r="K5" s="6">
        <f t="shared" ref="K5:K32" si="0">AVERAGE(F5:H5)</f>
        <v>17956.73</v>
      </c>
      <c r="L5" s="7">
        <f t="shared" ref="L5:L32" si="1">SQRT(((SUM((POWER(H5-K5,2)),(POWER(G5-K5,2)),(POWER(F5-K5,2)))/(COLUMNS(F5:H5)-1))))</f>
        <v>2159.7306741119364</v>
      </c>
      <c r="M5" s="7">
        <f t="shared" ref="M5:M32" si="2">L5/K5*100</f>
        <v>12.027416317514026</v>
      </c>
      <c r="N5" s="8">
        <v>17956.73</v>
      </c>
      <c r="O5" s="8">
        <f t="shared" ref="O5:O32" si="3">N5*E5</f>
        <v>143653.84</v>
      </c>
    </row>
    <row r="6" spans="1:15" s="4" customFormat="1" ht="41.4" x14ac:dyDescent="0.3">
      <c r="A6" s="5">
        <v>2</v>
      </c>
      <c r="B6" s="31" t="s">
        <v>21</v>
      </c>
      <c r="C6" s="18" t="s">
        <v>18</v>
      </c>
      <c r="D6" s="35" t="s">
        <v>49</v>
      </c>
      <c r="E6" s="34">
        <v>8</v>
      </c>
      <c r="F6" s="41">
        <v>11288</v>
      </c>
      <c r="G6" s="30">
        <v>11550</v>
      </c>
      <c r="H6" s="41">
        <v>9208.19</v>
      </c>
      <c r="I6" s="6"/>
      <c r="J6" s="6"/>
      <c r="K6" s="6">
        <f t="shared" si="0"/>
        <v>10682.063333333334</v>
      </c>
      <c r="L6" s="7">
        <f t="shared" si="1"/>
        <v>1283.1164997899966</v>
      </c>
      <c r="M6" s="7">
        <f t="shared" si="2"/>
        <v>12.011878789241374</v>
      </c>
      <c r="N6" s="8">
        <v>10682.06</v>
      </c>
      <c r="O6" s="8">
        <f t="shared" si="3"/>
        <v>85456.48</v>
      </c>
    </row>
    <row r="7" spans="1:15" s="4" customFormat="1" ht="41.4" x14ac:dyDescent="0.3">
      <c r="A7" s="5">
        <v>3</v>
      </c>
      <c r="B7" s="32" t="s">
        <v>22</v>
      </c>
      <c r="C7" s="18" t="s">
        <v>18</v>
      </c>
      <c r="D7" s="35" t="s">
        <v>49</v>
      </c>
      <c r="E7" s="34">
        <v>8</v>
      </c>
      <c r="F7" s="41">
        <v>6530</v>
      </c>
      <c r="G7" s="30">
        <v>7100</v>
      </c>
      <c r="H7" s="41">
        <v>4544.4799999999996</v>
      </c>
      <c r="I7" s="6"/>
      <c r="J7" s="6"/>
      <c r="K7" s="6">
        <f t="shared" si="0"/>
        <v>6058.16</v>
      </c>
      <c r="L7" s="7">
        <f t="shared" si="1"/>
        <v>1341.5086122720199</v>
      </c>
      <c r="M7" s="7">
        <f t="shared" si="2"/>
        <v>22.143829352014802</v>
      </c>
      <c r="N7" s="8">
        <v>6058.16</v>
      </c>
      <c r="O7" s="8">
        <f t="shared" si="3"/>
        <v>48465.279999999999</v>
      </c>
    </row>
    <row r="8" spans="1:15" s="4" customFormat="1" ht="15.6" x14ac:dyDescent="0.3">
      <c r="A8" s="5">
        <v>4</v>
      </c>
      <c r="B8" s="32" t="s">
        <v>23</v>
      </c>
      <c r="C8" s="18" t="s">
        <v>18</v>
      </c>
      <c r="D8" s="35" t="s">
        <v>48</v>
      </c>
      <c r="E8" s="34">
        <v>8</v>
      </c>
      <c r="F8" s="41">
        <v>1550</v>
      </c>
      <c r="G8" s="30">
        <v>1725</v>
      </c>
      <c r="H8" s="41">
        <v>1335.15</v>
      </c>
      <c r="I8" s="6"/>
      <c r="J8" s="6"/>
      <c r="K8" s="6">
        <f t="shared" si="0"/>
        <v>1536.7166666666665</v>
      </c>
      <c r="L8" s="7">
        <f t="shared" si="1"/>
        <v>195.26415655038514</v>
      </c>
      <c r="M8" s="7">
        <f t="shared" si="2"/>
        <v>12.706581557024293</v>
      </c>
      <c r="N8" s="8">
        <v>1536.72</v>
      </c>
      <c r="O8" s="8">
        <f t="shared" si="3"/>
        <v>12293.76</v>
      </c>
    </row>
    <row r="9" spans="1:15" s="4" customFormat="1" ht="27.6" x14ac:dyDescent="0.3">
      <c r="A9" s="5">
        <v>5</v>
      </c>
      <c r="B9" s="32" t="s">
        <v>24</v>
      </c>
      <c r="C9" s="18" t="s">
        <v>18</v>
      </c>
      <c r="D9" s="35" t="s">
        <v>49</v>
      </c>
      <c r="E9" s="34">
        <v>8</v>
      </c>
      <c r="F9" s="41">
        <v>8316</v>
      </c>
      <c r="G9" s="30">
        <v>9100</v>
      </c>
      <c r="H9" s="41">
        <v>6803.68</v>
      </c>
      <c r="I9" s="6"/>
      <c r="J9" s="6"/>
      <c r="K9" s="6">
        <f t="shared" si="0"/>
        <v>8073.2266666666665</v>
      </c>
      <c r="L9" s="7">
        <f t="shared" si="1"/>
        <v>1167.2512814871238</v>
      </c>
      <c r="M9" s="7">
        <f t="shared" si="2"/>
        <v>14.458299384886059</v>
      </c>
      <c r="N9" s="8">
        <v>8073.23</v>
      </c>
      <c r="O9" s="8">
        <f t="shared" si="3"/>
        <v>64585.84</v>
      </c>
    </row>
    <row r="10" spans="1:15" s="4" customFormat="1" ht="41.4" x14ac:dyDescent="0.3">
      <c r="A10" s="5">
        <v>6</v>
      </c>
      <c r="B10" s="32" t="s">
        <v>25</v>
      </c>
      <c r="C10" s="18" t="s">
        <v>18</v>
      </c>
      <c r="D10" s="35" t="s">
        <v>50</v>
      </c>
      <c r="E10" s="34">
        <v>8</v>
      </c>
      <c r="F10" s="41">
        <v>1154</v>
      </c>
      <c r="G10" s="30">
        <v>1250</v>
      </c>
      <c r="H10" s="41">
        <v>987.39</v>
      </c>
      <c r="I10" s="6"/>
      <c r="J10" s="6"/>
      <c r="K10" s="6">
        <f t="shared" si="0"/>
        <v>1130.4633333333334</v>
      </c>
      <c r="L10" s="7">
        <f t="shared" si="1"/>
        <v>132.87770329642717</v>
      </c>
      <c r="M10" s="7">
        <f t="shared" si="2"/>
        <v>11.754269190192856</v>
      </c>
      <c r="N10" s="8">
        <v>1130.46</v>
      </c>
      <c r="O10" s="8">
        <f t="shared" si="3"/>
        <v>9043.68</v>
      </c>
    </row>
    <row r="11" spans="1:15" s="4" customFormat="1" ht="15.6" x14ac:dyDescent="0.3">
      <c r="A11" s="5">
        <v>7</v>
      </c>
      <c r="B11" s="32" t="s">
        <v>26</v>
      </c>
      <c r="C11" s="18" t="s">
        <v>18</v>
      </c>
      <c r="D11" s="35" t="s">
        <v>50</v>
      </c>
      <c r="E11" s="34">
        <v>8</v>
      </c>
      <c r="F11" s="41">
        <v>5800</v>
      </c>
      <c r="G11" s="30">
        <v>5950</v>
      </c>
      <c r="H11" s="41">
        <v>4441.3900000000003</v>
      </c>
      <c r="I11" s="6"/>
      <c r="J11" s="6"/>
      <c r="K11" s="6">
        <f t="shared" si="0"/>
        <v>5397.13</v>
      </c>
      <c r="L11" s="7">
        <f t="shared" si="1"/>
        <v>831.08616322256239</v>
      </c>
      <c r="M11" s="7">
        <f t="shared" si="2"/>
        <v>15.398668611327917</v>
      </c>
      <c r="N11" s="8">
        <v>5397.13</v>
      </c>
      <c r="O11" s="8">
        <f t="shared" si="3"/>
        <v>43177.04</v>
      </c>
    </row>
    <row r="12" spans="1:15" s="4" customFormat="1" ht="15.6" x14ac:dyDescent="0.3">
      <c r="A12" s="5">
        <v>8</v>
      </c>
      <c r="B12" s="32" t="s">
        <v>27</v>
      </c>
      <c r="C12" s="18" t="s">
        <v>18</v>
      </c>
      <c r="D12" s="35" t="s">
        <v>49</v>
      </c>
      <c r="E12" s="34">
        <v>8</v>
      </c>
      <c r="F12" s="41">
        <v>1680</v>
      </c>
      <c r="G12" s="30">
        <v>1750</v>
      </c>
      <c r="H12" s="41">
        <v>1304.0999999999999</v>
      </c>
      <c r="I12" s="6"/>
      <c r="J12" s="6"/>
      <c r="K12" s="6">
        <f t="shared" si="0"/>
        <v>1578.0333333333335</v>
      </c>
      <c r="L12" s="7">
        <f t="shared" si="1"/>
        <v>239.80117458705945</v>
      </c>
      <c r="M12" s="7">
        <f t="shared" si="2"/>
        <v>15.196204637865238</v>
      </c>
      <c r="N12" s="8">
        <v>1578.03</v>
      </c>
      <c r="O12" s="8">
        <f t="shared" si="3"/>
        <v>12624.24</v>
      </c>
    </row>
    <row r="13" spans="1:15" s="60" customFormat="1" ht="27.6" x14ac:dyDescent="0.3">
      <c r="A13" s="51">
        <v>9</v>
      </c>
      <c r="B13" s="52" t="s">
        <v>28</v>
      </c>
      <c r="C13" s="53" t="s">
        <v>18</v>
      </c>
      <c r="D13" s="54" t="s">
        <v>49</v>
      </c>
      <c r="E13" s="55">
        <v>8</v>
      </c>
      <c r="F13" s="56">
        <v>1132</v>
      </c>
      <c r="G13" s="56">
        <v>2650</v>
      </c>
      <c r="H13" s="56">
        <v>878.85</v>
      </c>
      <c r="I13" s="57"/>
      <c r="J13" s="57"/>
      <c r="K13" s="57">
        <f t="shared" si="0"/>
        <v>1553.6166666666668</v>
      </c>
      <c r="L13" s="58">
        <f>SQRT(((SUM((POWER(H13-K13,2)),(POWER(G13-K13,2)),(POWER(F13-K13,2)))/(COLUMNS(F13:H13)-1))))</f>
        <v>957.8953705041763</v>
      </c>
      <c r="M13" s="58">
        <f t="shared" si="2"/>
        <v>61.655837701546467</v>
      </c>
      <c r="N13" s="59">
        <v>1553.62</v>
      </c>
      <c r="O13" s="59">
        <f t="shared" si="3"/>
        <v>12428.96</v>
      </c>
    </row>
    <row r="14" spans="1:15" s="4" customFormat="1" ht="15.6" x14ac:dyDescent="0.3">
      <c r="A14" s="5">
        <v>10</v>
      </c>
      <c r="B14" s="37" t="s">
        <v>29</v>
      </c>
      <c r="C14" s="18" t="s">
        <v>18</v>
      </c>
      <c r="D14" s="35" t="s">
        <v>49</v>
      </c>
      <c r="E14" s="34">
        <v>8</v>
      </c>
      <c r="F14" s="41">
        <v>890</v>
      </c>
      <c r="G14" s="30">
        <v>910</v>
      </c>
      <c r="H14" s="41">
        <v>730.3</v>
      </c>
      <c r="I14" s="6"/>
      <c r="J14" s="6"/>
      <c r="K14" s="6">
        <f t="shared" si="0"/>
        <v>843.43333333333339</v>
      </c>
      <c r="L14" s="7">
        <f t="shared" si="1"/>
        <v>98.485345779630279</v>
      </c>
      <c r="M14" s="36">
        <f t="shared" si="2"/>
        <v>11.676719651380896</v>
      </c>
      <c r="N14" s="8">
        <v>843.43</v>
      </c>
      <c r="O14" s="8">
        <f t="shared" si="3"/>
        <v>6747.44</v>
      </c>
    </row>
    <row r="15" spans="1:15" s="4" customFormat="1" ht="27.6" x14ac:dyDescent="0.3">
      <c r="A15" s="5">
        <v>11</v>
      </c>
      <c r="B15" s="33" t="s">
        <v>30</v>
      </c>
      <c r="C15" s="18" t="s">
        <v>18</v>
      </c>
      <c r="D15" s="35" t="s">
        <v>50</v>
      </c>
      <c r="E15" s="34">
        <v>8</v>
      </c>
      <c r="F15" s="41">
        <v>111</v>
      </c>
      <c r="G15" s="30">
        <v>135</v>
      </c>
      <c r="H15" s="41">
        <v>78.98</v>
      </c>
      <c r="I15" s="6"/>
      <c r="J15" s="6"/>
      <c r="K15" s="6">
        <f t="shared" si="0"/>
        <v>108.32666666666667</v>
      </c>
      <c r="L15" s="7">
        <f t="shared" si="1"/>
        <v>28.105517844959433</v>
      </c>
      <c r="M15" s="7">
        <f t="shared" si="2"/>
        <v>25.945151558520003</v>
      </c>
      <c r="N15" s="8">
        <v>108.33</v>
      </c>
      <c r="O15" s="8">
        <f t="shared" si="3"/>
        <v>866.64</v>
      </c>
    </row>
    <row r="16" spans="1:15" s="60" customFormat="1" ht="41.4" x14ac:dyDescent="0.3">
      <c r="A16" s="51">
        <v>12</v>
      </c>
      <c r="B16" s="52" t="s">
        <v>31</v>
      </c>
      <c r="C16" s="53" t="s">
        <v>18</v>
      </c>
      <c r="D16" s="54" t="s">
        <v>48</v>
      </c>
      <c r="E16" s="55">
        <v>8</v>
      </c>
      <c r="F16" s="56">
        <v>7400</v>
      </c>
      <c r="G16" s="56">
        <v>7550</v>
      </c>
      <c r="H16" s="56">
        <v>3874.5</v>
      </c>
      <c r="I16" s="57"/>
      <c r="J16" s="57"/>
      <c r="K16" s="57">
        <f t="shared" si="0"/>
        <v>6274.833333333333</v>
      </c>
      <c r="L16" s="58">
        <f t="shared" si="1"/>
        <v>2080.1021809837453</v>
      </c>
      <c r="M16" s="58">
        <f t="shared" si="2"/>
        <v>33.149919216718828</v>
      </c>
      <c r="N16" s="59">
        <v>6274.83</v>
      </c>
      <c r="O16" s="59">
        <f t="shared" si="3"/>
        <v>50198.64</v>
      </c>
    </row>
    <row r="17" spans="1:15" s="4" customFormat="1" ht="41.4" x14ac:dyDescent="0.3">
      <c r="A17" s="5">
        <v>13</v>
      </c>
      <c r="B17" s="37" t="s">
        <v>32</v>
      </c>
      <c r="C17" s="18" t="s">
        <v>18</v>
      </c>
      <c r="D17" s="35" t="s">
        <v>49</v>
      </c>
      <c r="E17" s="34">
        <v>8</v>
      </c>
      <c r="F17" s="41">
        <v>1450</v>
      </c>
      <c r="G17" s="30">
        <v>1550</v>
      </c>
      <c r="H17" s="41">
        <v>1085.51</v>
      </c>
      <c r="I17" s="6"/>
      <c r="J17" s="6"/>
      <c r="K17" s="6">
        <f t="shared" si="0"/>
        <v>1361.8366666666668</v>
      </c>
      <c r="L17" s="7">
        <f t="shared" si="1"/>
        <v>244.47355692044351</v>
      </c>
      <c r="M17" s="7">
        <f t="shared" si="2"/>
        <v>17.951753165732811</v>
      </c>
      <c r="N17" s="8">
        <v>1361.84</v>
      </c>
      <c r="O17" s="8">
        <f t="shared" si="3"/>
        <v>10894.72</v>
      </c>
    </row>
    <row r="18" spans="1:15" s="4" customFormat="1" ht="41.4" x14ac:dyDescent="0.3">
      <c r="A18" s="5">
        <v>14</v>
      </c>
      <c r="B18" s="37" t="s">
        <v>33</v>
      </c>
      <c r="C18" s="38" t="s">
        <v>18</v>
      </c>
      <c r="D18" s="39" t="s">
        <v>49</v>
      </c>
      <c r="E18" s="40">
        <v>8</v>
      </c>
      <c r="F18" s="41">
        <v>17457</v>
      </c>
      <c r="G18" s="41">
        <v>18150</v>
      </c>
      <c r="H18" s="41">
        <v>13659.52</v>
      </c>
      <c r="I18" s="42"/>
      <c r="J18" s="42"/>
      <c r="K18" s="42">
        <f t="shared" si="0"/>
        <v>16422.173333333336</v>
      </c>
      <c r="L18" s="36">
        <f t="shared" si="1"/>
        <v>2417.488847985308</v>
      </c>
      <c r="M18" s="36">
        <f t="shared" si="2"/>
        <v>14.72088254651622</v>
      </c>
      <c r="N18" s="8">
        <v>16422.169999999998</v>
      </c>
      <c r="O18" s="8">
        <f t="shared" si="3"/>
        <v>131377.35999999999</v>
      </c>
    </row>
    <row r="19" spans="1:15" s="4" customFormat="1" ht="27.6" x14ac:dyDescent="0.3">
      <c r="A19" s="5">
        <v>15</v>
      </c>
      <c r="B19" s="32" t="s">
        <v>34</v>
      </c>
      <c r="C19" s="18" t="s">
        <v>18</v>
      </c>
      <c r="D19" s="35" t="s">
        <v>50</v>
      </c>
      <c r="E19" s="34">
        <v>8</v>
      </c>
      <c r="F19" s="41">
        <v>4100</v>
      </c>
      <c r="G19" s="30">
        <v>4250</v>
      </c>
      <c r="H19" s="41">
        <v>3172.5</v>
      </c>
      <c r="I19" s="6"/>
      <c r="J19" s="6"/>
      <c r="K19" s="6">
        <f t="shared" si="0"/>
        <v>3840.8333333333335</v>
      </c>
      <c r="L19" s="7">
        <f t="shared" si="1"/>
        <v>583.63266129761223</v>
      </c>
      <c r="M19" s="7">
        <f t="shared" si="2"/>
        <v>15.19546959334204</v>
      </c>
      <c r="N19" s="8">
        <v>3840.83</v>
      </c>
      <c r="O19" s="8">
        <f t="shared" si="3"/>
        <v>30726.639999999999</v>
      </c>
    </row>
    <row r="20" spans="1:15" s="4" customFormat="1" ht="15.6" x14ac:dyDescent="0.3">
      <c r="A20" s="5">
        <v>16</v>
      </c>
      <c r="B20" s="32" t="s">
        <v>35</v>
      </c>
      <c r="C20" s="18" t="s">
        <v>18</v>
      </c>
      <c r="D20" s="35" t="s">
        <v>49</v>
      </c>
      <c r="E20" s="34">
        <v>8</v>
      </c>
      <c r="F20" s="41">
        <v>620</v>
      </c>
      <c r="G20" s="30">
        <v>681</v>
      </c>
      <c r="H20" s="41">
        <v>519.75</v>
      </c>
      <c r="I20" s="6"/>
      <c r="J20" s="6"/>
      <c r="K20" s="6">
        <f t="shared" si="0"/>
        <v>606.91666666666663</v>
      </c>
      <c r="L20" s="7">
        <f t="shared" si="1"/>
        <v>81.417263730325232</v>
      </c>
      <c r="M20" s="7">
        <f t="shared" si="2"/>
        <v>13.41489996929703</v>
      </c>
      <c r="N20" s="8">
        <v>606.91999999999996</v>
      </c>
      <c r="O20" s="8">
        <f t="shared" si="3"/>
        <v>4855.3599999999997</v>
      </c>
    </row>
    <row r="21" spans="1:15" s="4" customFormat="1" ht="15.6" x14ac:dyDescent="0.3">
      <c r="A21" s="5">
        <v>17</v>
      </c>
      <c r="B21" s="32" t="s">
        <v>36</v>
      </c>
      <c r="C21" s="18" t="s">
        <v>18</v>
      </c>
      <c r="D21" s="35" t="s">
        <v>49</v>
      </c>
      <c r="E21" s="34">
        <v>8</v>
      </c>
      <c r="F21" s="41">
        <v>726</v>
      </c>
      <c r="G21" s="30">
        <v>840</v>
      </c>
      <c r="H21" s="41">
        <v>526.5</v>
      </c>
      <c r="I21" s="6"/>
      <c r="J21" s="6"/>
      <c r="K21" s="6">
        <f t="shared" si="0"/>
        <v>697.5</v>
      </c>
      <c r="L21" s="7">
        <f t="shared" si="1"/>
        <v>158.68128434065562</v>
      </c>
      <c r="M21" s="7">
        <f t="shared" si="2"/>
        <v>22.750004923391486</v>
      </c>
      <c r="N21" s="8">
        <v>697.5</v>
      </c>
      <c r="O21" s="8">
        <f t="shared" si="3"/>
        <v>5580</v>
      </c>
    </row>
    <row r="22" spans="1:15" s="4" customFormat="1" ht="41.4" x14ac:dyDescent="0.3">
      <c r="A22" s="5">
        <v>18</v>
      </c>
      <c r="B22" s="32" t="s">
        <v>37</v>
      </c>
      <c r="C22" s="18" t="s">
        <v>18</v>
      </c>
      <c r="D22" s="35" t="s">
        <v>49</v>
      </c>
      <c r="E22" s="34">
        <v>8</v>
      </c>
      <c r="F22" s="41">
        <v>4100</v>
      </c>
      <c r="G22" s="30">
        <v>4350</v>
      </c>
      <c r="H22" s="41">
        <v>3132</v>
      </c>
      <c r="I22" s="6"/>
      <c r="J22" s="6"/>
      <c r="K22" s="6">
        <f t="shared" si="0"/>
        <v>3860.6666666666665</v>
      </c>
      <c r="L22" s="7">
        <f t="shared" si="1"/>
        <v>643.30500801201083</v>
      </c>
      <c r="M22" s="7">
        <f t="shared" si="2"/>
        <v>16.663054947643175</v>
      </c>
      <c r="N22" s="8">
        <v>3860.67</v>
      </c>
      <c r="O22" s="8">
        <f t="shared" si="3"/>
        <v>30885.360000000001</v>
      </c>
    </row>
    <row r="23" spans="1:15" s="4" customFormat="1" ht="55.2" x14ac:dyDescent="0.3">
      <c r="A23" s="5">
        <v>19</v>
      </c>
      <c r="B23" s="32" t="s">
        <v>38</v>
      </c>
      <c r="C23" s="18" t="s">
        <v>18</v>
      </c>
      <c r="D23" s="35" t="s">
        <v>49</v>
      </c>
      <c r="E23" s="34">
        <v>8</v>
      </c>
      <c r="F23" s="41">
        <v>2550</v>
      </c>
      <c r="G23" s="30">
        <v>2750</v>
      </c>
      <c r="H23" s="41">
        <v>2025</v>
      </c>
      <c r="I23" s="6"/>
      <c r="J23" s="6"/>
      <c r="K23" s="6">
        <f t="shared" si="0"/>
        <v>2441.6666666666665</v>
      </c>
      <c r="L23" s="7">
        <f t="shared" si="1"/>
        <v>374.44403231101614</v>
      </c>
      <c r="M23" s="7">
        <f t="shared" si="2"/>
        <v>15.335591767004075</v>
      </c>
      <c r="N23" s="8">
        <v>2441.67</v>
      </c>
      <c r="O23" s="8">
        <f t="shared" si="3"/>
        <v>19533.36</v>
      </c>
    </row>
    <row r="24" spans="1:15" s="4" customFormat="1" ht="55.2" x14ac:dyDescent="0.3">
      <c r="A24" s="5">
        <v>20</v>
      </c>
      <c r="B24" s="32" t="s">
        <v>39</v>
      </c>
      <c r="C24" s="18" t="s">
        <v>18</v>
      </c>
      <c r="D24" s="35" t="s">
        <v>49</v>
      </c>
      <c r="E24" s="34">
        <v>8</v>
      </c>
      <c r="F24" s="41">
        <v>115</v>
      </c>
      <c r="G24" s="30">
        <v>122.7</v>
      </c>
      <c r="H24" s="41">
        <v>86.94</v>
      </c>
      <c r="I24" s="6"/>
      <c r="J24" s="6"/>
      <c r="K24" s="6">
        <f t="shared" si="0"/>
        <v>108.21333333333332</v>
      </c>
      <c r="L24" s="7">
        <f t="shared" si="1"/>
        <v>18.821225606568067</v>
      </c>
      <c r="M24" s="7">
        <f t="shared" si="2"/>
        <v>17.392704786749693</v>
      </c>
      <c r="N24" s="8">
        <v>108.21</v>
      </c>
      <c r="O24" s="8">
        <f t="shared" si="3"/>
        <v>865.68</v>
      </c>
    </row>
    <row r="25" spans="1:15" s="4" customFormat="1" ht="27.6" x14ac:dyDescent="0.3">
      <c r="A25" s="5">
        <v>21</v>
      </c>
      <c r="B25" s="37" t="s">
        <v>40</v>
      </c>
      <c r="C25" s="18" t="s">
        <v>18</v>
      </c>
      <c r="D25" s="35" t="s">
        <v>49</v>
      </c>
      <c r="E25" s="34">
        <v>8</v>
      </c>
      <c r="F25" s="41">
        <v>1037</v>
      </c>
      <c r="G25" s="30">
        <v>1255</v>
      </c>
      <c r="H25" s="41">
        <v>782.46</v>
      </c>
      <c r="I25" s="6"/>
      <c r="J25" s="6"/>
      <c r="K25" s="6">
        <f t="shared" si="0"/>
        <v>1024.82</v>
      </c>
      <c r="L25" s="7">
        <f t="shared" si="1"/>
        <v>236.50534285719635</v>
      </c>
      <c r="M25" s="36">
        <f t="shared" si="2"/>
        <v>23.077744663179523</v>
      </c>
      <c r="N25" s="8">
        <v>1024.82</v>
      </c>
      <c r="O25" s="8">
        <f t="shared" si="3"/>
        <v>8198.56</v>
      </c>
    </row>
    <row r="26" spans="1:15" s="4" customFormat="1" ht="15.6" x14ac:dyDescent="0.3">
      <c r="A26" s="5">
        <v>22</v>
      </c>
      <c r="B26" s="32" t="s">
        <v>41</v>
      </c>
      <c r="C26" s="18" t="s">
        <v>18</v>
      </c>
      <c r="D26" s="35" t="s">
        <v>50</v>
      </c>
      <c r="E26" s="34">
        <v>8</v>
      </c>
      <c r="F26" s="41">
        <v>1279</v>
      </c>
      <c r="G26" s="30">
        <v>1350</v>
      </c>
      <c r="H26" s="41">
        <v>1046.25</v>
      </c>
      <c r="I26" s="6"/>
      <c r="J26" s="6"/>
      <c r="K26" s="6">
        <f t="shared" si="0"/>
        <v>1225.0833333333333</v>
      </c>
      <c r="L26" s="7">
        <f t="shared" si="1"/>
        <v>158.89075125171172</v>
      </c>
      <c r="M26" s="7">
        <f t="shared" si="2"/>
        <v>12.96979127284226</v>
      </c>
      <c r="N26" s="8">
        <v>1225.08</v>
      </c>
      <c r="O26" s="8">
        <f t="shared" si="3"/>
        <v>9800.64</v>
      </c>
    </row>
    <row r="27" spans="1:15" s="4" customFormat="1" ht="27.6" x14ac:dyDescent="0.3">
      <c r="A27" s="5">
        <v>23</v>
      </c>
      <c r="B27" s="32" t="s">
        <v>42</v>
      </c>
      <c r="C27" s="18" t="s">
        <v>18</v>
      </c>
      <c r="D27" s="35" t="s">
        <v>50</v>
      </c>
      <c r="E27" s="34">
        <v>8</v>
      </c>
      <c r="F27" s="41">
        <v>1100</v>
      </c>
      <c r="G27" s="30">
        <v>1210</v>
      </c>
      <c r="H27" s="41">
        <v>810</v>
      </c>
      <c r="I27" s="6"/>
      <c r="J27" s="6"/>
      <c r="K27" s="6">
        <f t="shared" si="0"/>
        <v>1040</v>
      </c>
      <c r="L27" s="7">
        <f t="shared" si="1"/>
        <v>206.63978319771826</v>
      </c>
      <c r="M27" s="7">
        <f t="shared" si="2"/>
        <v>19.869209922857525</v>
      </c>
      <c r="N27" s="8">
        <v>1040</v>
      </c>
      <c r="O27" s="8">
        <f t="shared" si="3"/>
        <v>8320</v>
      </c>
    </row>
    <row r="28" spans="1:15" s="4" customFormat="1" ht="41.4" x14ac:dyDescent="0.3">
      <c r="A28" s="5">
        <v>24</v>
      </c>
      <c r="B28" s="32" t="s">
        <v>43</v>
      </c>
      <c r="C28" s="18" t="s">
        <v>18</v>
      </c>
      <c r="D28" s="35" t="s">
        <v>49</v>
      </c>
      <c r="E28" s="34">
        <v>8</v>
      </c>
      <c r="F28" s="41">
        <v>6181</v>
      </c>
      <c r="G28" s="30">
        <v>6735</v>
      </c>
      <c r="H28" s="41">
        <v>4569.05</v>
      </c>
      <c r="I28" s="6"/>
      <c r="J28" s="6"/>
      <c r="K28" s="6">
        <f t="shared" si="0"/>
        <v>5828.3499999999995</v>
      </c>
      <c r="L28" s="7">
        <f t="shared" si="1"/>
        <v>1125.2139207724013</v>
      </c>
      <c r="M28" s="7">
        <f t="shared" si="2"/>
        <v>19.305874231513233</v>
      </c>
      <c r="N28" s="8">
        <v>5828.35</v>
      </c>
      <c r="O28" s="8">
        <f t="shared" si="3"/>
        <v>46626.8</v>
      </c>
    </row>
    <row r="29" spans="1:15" s="4" customFormat="1" ht="27.6" x14ac:dyDescent="0.3">
      <c r="A29" s="5">
        <v>25</v>
      </c>
      <c r="B29" s="32" t="s">
        <v>44</v>
      </c>
      <c r="C29" s="18" t="s">
        <v>18</v>
      </c>
      <c r="D29" s="35" t="s">
        <v>49</v>
      </c>
      <c r="E29" s="34">
        <v>8</v>
      </c>
      <c r="F29" s="41">
        <v>2918</v>
      </c>
      <c r="G29" s="30">
        <v>3165</v>
      </c>
      <c r="H29" s="41">
        <v>2387.29</v>
      </c>
      <c r="I29" s="6"/>
      <c r="J29" s="6"/>
      <c r="K29" s="6">
        <f t="shared" si="0"/>
        <v>2823.4300000000003</v>
      </c>
      <c r="L29" s="7">
        <f t="shared" si="1"/>
        <v>397.38624120620983</v>
      </c>
      <c r="M29" s="7">
        <f t="shared" si="2"/>
        <v>14.074591585632007</v>
      </c>
      <c r="N29" s="8">
        <v>2823.43</v>
      </c>
      <c r="O29" s="8">
        <f t="shared" si="3"/>
        <v>22587.439999999999</v>
      </c>
    </row>
    <row r="30" spans="1:15" s="60" customFormat="1" ht="15.6" x14ac:dyDescent="0.3">
      <c r="A30" s="51">
        <v>26</v>
      </c>
      <c r="B30" s="52" t="s">
        <v>45</v>
      </c>
      <c r="C30" s="53" t="s">
        <v>18</v>
      </c>
      <c r="D30" s="54" t="s">
        <v>49</v>
      </c>
      <c r="E30" s="55">
        <v>8</v>
      </c>
      <c r="F30" s="56">
        <v>1089</v>
      </c>
      <c r="G30" s="56">
        <v>1320</v>
      </c>
      <c r="H30" s="56">
        <v>515.70000000000005</v>
      </c>
      <c r="I30" s="57"/>
      <c r="J30" s="57"/>
      <c r="K30" s="57">
        <f t="shared" si="0"/>
        <v>974.9</v>
      </c>
      <c r="L30" s="58">
        <f t="shared" si="1"/>
        <v>414.11197760992127</v>
      </c>
      <c r="M30" s="58">
        <f t="shared" si="2"/>
        <v>42.477379998966178</v>
      </c>
      <c r="N30" s="59">
        <v>974.9</v>
      </c>
      <c r="O30" s="59">
        <f t="shared" si="3"/>
        <v>7799.2</v>
      </c>
    </row>
    <row r="31" spans="1:15" s="4" customFormat="1" ht="41.4" x14ac:dyDescent="0.3">
      <c r="A31" s="5">
        <v>27</v>
      </c>
      <c r="B31" s="37" t="s">
        <v>46</v>
      </c>
      <c r="C31" s="18" t="s">
        <v>18</v>
      </c>
      <c r="D31" s="35" t="s">
        <v>50</v>
      </c>
      <c r="E31" s="34">
        <v>8</v>
      </c>
      <c r="F31" s="41">
        <v>550</v>
      </c>
      <c r="G31" s="30">
        <v>640</v>
      </c>
      <c r="H31" s="41">
        <v>445.5</v>
      </c>
      <c r="I31" s="6"/>
      <c r="J31" s="6"/>
      <c r="K31" s="6">
        <f t="shared" si="0"/>
        <v>545.16666666666663</v>
      </c>
      <c r="L31" s="7">
        <f t="shared" si="1"/>
        <v>97.340039723298517</v>
      </c>
      <c r="M31" s="36">
        <f t="shared" si="2"/>
        <v>17.855097472937668</v>
      </c>
      <c r="N31" s="8">
        <v>545.16999999999996</v>
      </c>
      <c r="O31" s="8">
        <f t="shared" si="3"/>
        <v>4361.3599999999997</v>
      </c>
    </row>
    <row r="32" spans="1:15" s="4" customFormat="1" ht="16.2" thickBot="1" x14ac:dyDescent="0.35">
      <c r="A32" s="5">
        <v>28</v>
      </c>
      <c r="B32" s="32" t="s">
        <v>47</v>
      </c>
      <c r="C32" s="18" t="s">
        <v>18</v>
      </c>
      <c r="D32" s="35" t="s">
        <v>50</v>
      </c>
      <c r="E32" s="34">
        <v>8</v>
      </c>
      <c r="F32" s="41">
        <v>479</v>
      </c>
      <c r="G32" s="30">
        <v>550</v>
      </c>
      <c r="H32" s="41">
        <v>317.25</v>
      </c>
      <c r="I32" s="6"/>
      <c r="J32" s="6"/>
      <c r="K32" s="6">
        <f t="shared" si="0"/>
        <v>448.75</v>
      </c>
      <c r="L32" s="7">
        <f t="shared" si="1"/>
        <v>119.28720593592593</v>
      </c>
      <c r="M32" s="7">
        <f t="shared" si="2"/>
        <v>26.582107172351183</v>
      </c>
      <c r="N32" s="8">
        <v>448.75</v>
      </c>
      <c r="O32" s="8">
        <f t="shared" si="3"/>
        <v>3590</v>
      </c>
    </row>
    <row r="33" spans="1:15" s="4" customFormat="1" ht="44.85" customHeight="1" thickBot="1" x14ac:dyDescent="0.3">
      <c r="A33" s="20"/>
      <c r="B33" s="25"/>
      <c r="C33" s="21"/>
      <c r="D33" s="26"/>
      <c r="E33" s="27"/>
      <c r="F33" s="45"/>
      <c r="G33" s="29"/>
      <c r="H33" s="49"/>
      <c r="I33" s="22"/>
      <c r="J33" s="22"/>
      <c r="K33" s="28"/>
      <c r="L33" s="23"/>
      <c r="M33" s="23"/>
      <c r="N33" s="24"/>
      <c r="O33" s="61">
        <f>SUM(O5:O32)</f>
        <v>835544.32</v>
      </c>
    </row>
    <row r="34" spans="1:15" s="4" customFormat="1" ht="21.15" customHeight="1" x14ac:dyDescent="0.3">
      <c r="A34" s="19"/>
      <c r="F34" s="46"/>
      <c r="H34" s="46"/>
    </row>
    <row r="35" spans="1:15" ht="15.75" customHeight="1" x14ac:dyDescent="0.25">
      <c r="A35" s="62" t="s">
        <v>16</v>
      </c>
      <c r="B35" s="62"/>
      <c r="C35" s="62"/>
      <c r="D35" s="62"/>
      <c r="E35" s="62"/>
      <c r="F35" s="62"/>
      <c r="G35" s="62"/>
      <c r="H35" s="62"/>
      <c r="I35" s="9"/>
      <c r="J35" s="9"/>
      <c r="K35" s="8">
        <f>O33</f>
        <v>835544.32</v>
      </c>
      <c r="L35" s="10" t="s">
        <v>17</v>
      </c>
      <c r="M35" s="10"/>
      <c r="N35" s="10"/>
      <c r="O35" s="11"/>
    </row>
    <row r="36" spans="1:15" ht="15.75" customHeight="1" x14ac:dyDescent="0.3">
      <c r="A36" s="63" t="s">
        <v>19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ht="15.6" x14ac:dyDescent="0.3">
      <c r="A37" s="65"/>
      <c r="B37" s="65"/>
      <c r="C37" s="65"/>
      <c r="D37" s="65"/>
      <c r="E37" s="12"/>
      <c r="F37" s="47"/>
      <c r="G37" s="13"/>
      <c r="H37" s="50"/>
      <c r="I37" s="14"/>
      <c r="J37" s="14"/>
      <c r="K37" s="15"/>
      <c r="L37" s="15"/>
      <c r="M37" s="15"/>
      <c r="N37" s="15"/>
      <c r="O37" s="15"/>
    </row>
    <row r="38" spans="1:15" ht="15.6" x14ac:dyDescent="0.3">
      <c r="A38" s="12"/>
      <c r="B38" s="12"/>
      <c r="C38" s="12"/>
      <c r="D38" s="12"/>
      <c r="E38" s="12"/>
      <c r="F38" s="48"/>
      <c r="G38" s="12"/>
      <c r="H38" s="48"/>
      <c r="I38" s="12"/>
      <c r="J38" s="12"/>
      <c r="K38" s="12"/>
      <c r="L38" s="12"/>
      <c r="M38" s="12"/>
      <c r="N38" s="12"/>
      <c r="O38" s="12"/>
    </row>
    <row r="39" spans="1:15" ht="15.6" x14ac:dyDescent="0.3">
      <c r="A39" s="12"/>
      <c r="B39" s="12"/>
      <c r="C39" s="12"/>
      <c r="D39" s="12"/>
      <c r="E39" s="12"/>
      <c r="F39" s="48"/>
      <c r="G39" s="12"/>
      <c r="H39" s="48"/>
      <c r="I39" s="12"/>
      <c r="J39" s="12"/>
      <c r="K39" s="12"/>
      <c r="L39" s="12"/>
      <c r="M39" s="12"/>
      <c r="N39" s="12"/>
      <c r="O39" s="12"/>
    </row>
    <row r="41" spans="1:15" x14ac:dyDescent="0.25">
      <c r="K41" s="16"/>
    </row>
  </sheetData>
  <mergeCells count="13">
    <mergeCell ref="A35:H35"/>
    <mergeCell ref="A36:O36"/>
    <mergeCell ref="A37:D37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dcterms:created xsi:type="dcterms:W3CDTF">2014-05-19T23:28:21Z</dcterms:created>
  <dcterms:modified xsi:type="dcterms:W3CDTF">2024-04-18T11:39:32Z</dcterms:modified>
</cp:coreProperties>
</file>