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Sheet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74" i="1"/>
  <c r="AC74" s="1"/>
  <c r="W71"/>
  <c r="V71"/>
  <c r="AA71" s="1"/>
  <c r="W69"/>
  <c r="V69"/>
  <c r="AA69" s="1"/>
  <c r="W67"/>
  <c r="V67"/>
  <c r="AA67" s="1"/>
  <c r="W65"/>
  <c r="V65"/>
  <c r="AA65" s="1"/>
  <c r="W63"/>
  <c r="V63"/>
  <c r="AA63" s="1"/>
  <c r="W61"/>
  <c r="V61"/>
  <c r="AA61" s="1"/>
  <c r="W59"/>
  <c r="V59"/>
  <c r="AA59" s="1"/>
  <c r="W57"/>
  <c r="V57"/>
  <c r="AA57" s="1"/>
  <c r="W55"/>
  <c r="V55"/>
  <c r="AA55" s="1"/>
  <c r="W53"/>
  <c r="V53"/>
  <c r="AA53" s="1"/>
  <c r="W51"/>
  <c r="V51"/>
  <c r="AA51" s="1"/>
  <c r="W49"/>
  <c r="V49"/>
  <c r="AA49" s="1"/>
  <c r="W31"/>
  <c r="V31"/>
  <c r="AA31" s="1"/>
  <c r="W29"/>
  <c r="V29"/>
  <c r="AA29" s="1"/>
  <c r="W27"/>
  <c r="V27"/>
  <c r="AA27" s="1"/>
  <c r="W25"/>
  <c r="V25"/>
  <c r="AA25" s="1"/>
  <c r="W23"/>
  <c r="V23"/>
  <c r="AA23" s="1"/>
  <c r="W21"/>
  <c r="V21"/>
  <c r="AA21" s="1"/>
  <c r="W19"/>
  <c r="V19"/>
  <c r="AA19" s="1"/>
  <c r="W47"/>
  <c r="V47"/>
  <c r="AA47" s="1"/>
  <c r="W45"/>
  <c r="V45"/>
  <c r="AA45" s="1"/>
  <c r="W43"/>
  <c r="V43"/>
  <c r="AA43" s="1"/>
  <c r="W41"/>
  <c r="V41"/>
  <c r="AA41" s="1"/>
  <c r="W39"/>
  <c r="V39"/>
  <c r="AA39" s="1"/>
  <c r="W37"/>
  <c r="V37"/>
  <c r="AA37" s="1"/>
  <c r="W35"/>
  <c r="V35"/>
  <c r="AA35" s="1"/>
  <c r="W33"/>
  <c r="V33"/>
  <c r="AA33" s="1"/>
  <c r="W17"/>
  <c r="V17"/>
  <c r="AA17" s="1"/>
  <c r="Y57" l="1"/>
  <c r="Y71"/>
  <c r="Y69"/>
  <c r="Y67"/>
  <c r="Y65"/>
  <c r="Y63"/>
  <c r="Y61"/>
  <c r="Y59"/>
  <c r="Y53"/>
  <c r="Y55"/>
  <c r="Y31"/>
  <c r="Y37"/>
  <c r="Y51"/>
  <c r="Y49"/>
  <c r="Y45"/>
  <c r="Y43"/>
  <c r="Y41"/>
  <c r="Y27"/>
  <c r="Y21"/>
  <c r="Y29"/>
  <c r="Y25"/>
  <c r="Y39"/>
  <c r="Y23"/>
  <c r="Y47"/>
  <c r="Y19"/>
  <c r="Y35"/>
  <c r="Y33"/>
  <c r="Y17"/>
</calcChain>
</file>

<file path=xl/sharedStrings.xml><?xml version="1.0" encoding="utf-8"?>
<sst xmlns="http://schemas.openxmlformats.org/spreadsheetml/2006/main" count="184" uniqueCount="73">
  <si>
    <t>№ п/п</t>
  </si>
  <si>
    <t>Наименование товара</t>
  </si>
  <si>
    <t>Кол-во</t>
  </si>
  <si>
    <t>Ед. изм.</t>
  </si>
  <si>
    <t>Источник1</t>
  </si>
  <si>
    <t>Источник2</t>
  </si>
  <si>
    <t>Источник3</t>
  </si>
  <si>
    <t>Ср. ар. цена за ед. изм., руб._x000D_
 &lt;ц&gt;</t>
  </si>
  <si>
    <t xml:space="preserve">Ср. кв. откл. </t>
  </si>
  <si>
    <t>Коэфф. вариации</t>
  </si>
  <si>
    <t>Н(М)ЦК, руб.</t>
  </si>
  <si>
    <t>ВСЕГО</t>
  </si>
  <si>
    <t xml:space="preserve">Цена за ед. с НДС, руб. / ссылка на КП </t>
  </si>
  <si>
    <t xml:space="preserve">предмет </t>
  </si>
  <si>
    <t>Губка для мытья посуды</t>
  </si>
  <si>
    <t>уп.</t>
  </si>
  <si>
    <t xml:space="preserve">Средство для унитазов </t>
  </si>
  <si>
    <t>шт.</t>
  </si>
  <si>
    <t xml:space="preserve">Порошок «Пемолюкс» </t>
  </si>
  <si>
    <t xml:space="preserve">Шампунь взрослая </t>
  </si>
  <si>
    <t>Шампунь детская</t>
  </si>
  <si>
    <t xml:space="preserve">Стиральный порошок </t>
  </si>
  <si>
    <t xml:space="preserve">Мешки для мусора 30л. </t>
  </si>
  <si>
    <t xml:space="preserve">Мешки для мусора 60 л. </t>
  </si>
  <si>
    <t xml:space="preserve">Прокладки женские </t>
  </si>
  <si>
    <t>Перчатки резиновые</t>
  </si>
  <si>
    <t>пар.</t>
  </si>
  <si>
    <t>9</t>
  </si>
  <si>
    <t xml:space="preserve">Сода кальцинированная </t>
  </si>
  <si>
    <t xml:space="preserve">Губка металлическая </t>
  </si>
  <si>
    <t xml:space="preserve">жидкое мыло </t>
  </si>
  <si>
    <t>10</t>
  </si>
  <si>
    <t xml:space="preserve">Средство  для мытья посуды  </t>
  </si>
  <si>
    <t>Туалетная бумага</t>
  </si>
  <si>
    <t xml:space="preserve">хлоэксель </t>
  </si>
  <si>
    <t xml:space="preserve">мыло туалетное </t>
  </si>
  <si>
    <t>75</t>
  </si>
  <si>
    <t>таблетки для ПМ</t>
  </si>
  <si>
    <t>7</t>
  </si>
  <si>
    <t>Зубная паста для взрослых</t>
  </si>
  <si>
    <t>Зубная паста детская</t>
  </si>
  <si>
    <t>20</t>
  </si>
  <si>
    <t xml:space="preserve">мыло хозяйственное </t>
  </si>
  <si>
    <t>50</t>
  </si>
  <si>
    <t xml:space="preserve">Средство для мытья стекол </t>
  </si>
  <si>
    <t>40</t>
  </si>
  <si>
    <t xml:space="preserve">Нетканое полотно </t>
  </si>
  <si>
    <t xml:space="preserve">отбеливатель </t>
  </si>
  <si>
    <t>30</t>
  </si>
  <si>
    <t>рул</t>
  </si>
  <si>
    <t>1</t>
  </si>
  <si>
    <t>Поставка хозяйственных товаров</t>
  </si>
  <si>
    <t>перчатки трикотажные</t>
  </si>
  <si>
    <t>КП от 15.01.2024</t>
  </si>
  <si>
    <t>53</t>
  </si>
  <si>
    <t>35</t>
  </si>
  <si>
    <t>25</t>
  </si>
  <si>
    <t>80</t>
  </si>
  <si>
    <t xml:space="preserve">салфетка вискоза </t>
  </si>
  <si>
    <t>60</t>
  </si>
  <si>
    <t>48</t>
  </si>
  <si>
    <t>8</t>
  </si>
  <si>
    <t>150</t>
  </si>
  <si>
    <t>42</t>
  </si>
  <si>
    <t>бахилы</t>
  </si>
  <si>
    <t>300</t>
  </si>
  <si>
    <t>74</t>
  </si>
  <si>
    <t>23</t>
  </si>
  <si>
    <t>антисептик</t>
  </si>
  <si>
    <t>18</t>
  </si>
  <si>
    <t>КП от 17.01.2024</t>
  </si>
  <si>
    <t>КП от 18.01.2024</t>
  </si>
  <si>
    <t xml:space="preserve">НМЦ расчитанная методом сопоставимых рыночных цен (анализ рынка) составляет 147 791,82руб. 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</si>
</sst>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rgb="FFFFFFFF"/>
      <name val="Times New Roman"/>
      <family val="1"/>
      <charset val="204"/>
    </font>
    <font>
      <b/>
      <u/>
      <sz val="12"/>
      <color rgb="FFFFFFFF"/>
      <name val="Times New Roman"/>
      <family val="1"/>
      <charset val="204"/>
    </font>
    <font>
      <sz val="9.75"/>
      <color rgb="FF000000"/>
      <name val="Times New Roman"/>
      <family val="1"/>
      <charset val="204"/>
    </font>
    <font>
      <b/>
      <sz val="9.75"/>
      <color rgb="FF000000"/>
      <name val="Times New Roman"/>
      <family val="1"/>
      <charset val="204"/>
    </font>
    <font>
      <u/>
      <sz val="8"/>
      <color rgb="FF5D7C91"/>
      <name val="Times New Roman"/>
      <family val="1"/>
      <charset val="204"/>
    </font>
    <font>
      <sz val="8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9.75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  <font>
      <sz val="9.7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366092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applyNumberFormat="1" applyFont="1" applyAlignment="1">
      <alignment horizontal="left" vertical="top" wrapText="1"/>
    </xf>
    <xf numFmtId="0" fontId="3" fillId="0" borderId="3" xfId="0" applyNumberFormat="1" applyFont="1" applyBorder="1" applyAlignment="1">
      <alignment horizontal="left" vertical="top" wrapText="1"/>
    </xf>
    <xf numFmtId="0" fontId="3" fillId="0" borderId="4" xfId="0" applyNumberFormat="1" applyFont="1" applyBorder="1" applyAlignment="1">
      <alignment horizontal="left" vertical="top" wrapText="1"/>
    </xf>
    <xf numFmtId="0" fontId="3" fillId="0" borderId="5" xfId="0" applyNumberFormat="1" applyFont="1" applyBorder="1" applyAlignment="1">
      <alignment horizontal="left" vertical="top" wrapText="1"/>
    </xf>
    <xf numFmtId="0" fontId="7" fillId="0" borderId="0" xfId="0" applyFont="1"/>
    <xf numFmtId="0" fontId="9" fillId="0" borderId="0" xfId="0" applyFont="1"/>
    <xf numFmtId="0" fontId="10" fillId="0" borderId="0" xfId="0" applyFont="1"/>
    <xf numFmtId="0" fontId="3" fillId="0" borderId="0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/>
    </xf>
    <xf numFmtId="4" fontId="9" fillId="0" borderId="0" xfId="0" applyNumberFormat="1" applyFont="1"/>
    <xf numFmtId="4" fontId="3" fillId="0" borderId="7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0" fontId="1" fillId="2" borderId="0" xfId="0" applyNumberFormat="1" applyFont="1" applyFill="1" applyAlignment="1">
      <alignment horizontal="center" vertical="top" wrapText="1"/>
    </xf>
    <xf numFmtId="49" fontId="2" fillId="2" borderId="0" xfId="0" applyNumberFormat="1" applyFont="1" applyFill="1" applyAlignment="1">
      <alignment horizontal="center" vertical="top" wrapText="1"/>
    </xf>
    <xf numFmtId="0" fontId="3" fillId="2" borderId="0" xfId="0" applyNumberFormat="1" applyFont="1" applyFill="1" applyAlignment="1">
      <alignment horizontal="left" vertical="top" wrapText="1"/>
    </xf>
    <xf numFmtId="0" fontId="4" fillId="0" borderId="0" xfId="0" applyNumberFormat="1" applyFont="1" applyAlignment="1">
      <alignment horizontal="center" vertical="top" wrapText="1"/>
    </xf>
    <xf numFmtId="0" fontId="3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left" vertical="top" wrapText="1"/>
    </xf>
    <xf numFmtId="0" fontId="3" fillId="0" borderId="0" xfId="0" applyNumberFormat="1" applyFont="1" applyAlignment="1">
      <alignment horizontal="center" vertical="top" wrapText="1"/>
    </xf>
    <xf numFmtId="0" fontId="3" fillId="0" borderId="2" xfId="0" applyNumberFormat="1" applyFont="1" applyBorder="1" applyAlignment="1">
      <alignment horizontal="center" wrapText="1"/>
    </xf>
    <xf numFmtId="0" fontId="3" fillId="0" borderId="3" xfId="0" applyNumberFormat="1" applyFont="1" applyBorder="1" applyAlignment="1">
      <alignment horizontal="left" vertical="top" wrapText="1"/>
    </xf>
    <xf numFmtId="0" fontId="3" fillId="0" borderId="5" xfId="0" applyNumberFormat="1" applyFont="1" applyBorder="1" applyAlignment="1">
      <alignment horizontal="left" vertical="top" wrapText="1"/>
    </xf>
    <xf numFmtId="0" fontId="3" fillId="0" borderId="6" xfId="0" applyNumberFormat="1" applyFont="1" applyBorder="1" applyAlignment="1">
      <alignment horizontal="left" vertical="top" wrapText="1"/>
    </xf>
    <xf numFmtId="0" fontId="3" fillId="0" borderId="4" xfId="0" applyNumberFormat="1" applyFont="1" applyBorder="1" applyAlignment="1">
      <alignment horizontal="left" vertical="top" wrapText="1"/>
    </xf>
    <xf numFmtId="4" fontId="8" fillId="0" borderId="0" xfId="0" applyNumberFormat="1" applyFont="1" applyFill="1" applyAlignment="1">
      <alignment horizontal="center" vertical="center"/>
    </xf>
    <xf numFmtId="0" fontId="8" fillId="0" borderId="0" xfId="0" applyNumberFormat="1" applyFont="1" applyFill="1" applyAlignment="1">
      <alignment horizontal="left" vertical="top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left" wrapText="1"/>
    </xf>
    <xf numFmtId="0" fontId="8" fillId="0" borderId="0" xfId="0" applyNumberFormat="1" applyFont="1" applyAlignment="1">
      <alignment horizontal="left" vertical="center" wrapText="1"/>
    </xf>
    <xf numFmtId="4" fontId="11" fillId="0" borderId="7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0</xdr:colOff>
      <xdr:row>11</xdr:row>
      <xdr:rowOff>0</xdr:rowOff>
    </xdr:from>
    <xdr:to>
      <xdr:col>24</xdr:col>
      <xdr:colOff>0</xdr:colOff>
      <xdr:row>16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 editAs="oneCell">
    <xdr:from>
      <xdr:col>27</xdr:col>
      <xdr:colOff>0</xdr:colOff>
      <xdr:row>11</xdr:row>
      <xdr:rowOff>0</xdr:rowOff>
    </xdr:from>
    <xdr:to>
      <xdr:col>29</xdr:col>
      <xdr:colOff>0</xdr:colOff>
      <xdr:row>15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 editAs="oneCell">
    <xdr:from>
      <xdr:col>25</xdr:col>
      <xdr:colOff>0</xdr:colOff>
      <xdr:row>13</xdr:row>
      <xdr:rowOff>0</xdr:rowOff>
    </xdr:from>
    <xdr:to>
      <xdr:col>26</xdr:col>
      <xdr:colOff>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1</xdr:col>
      <xdr:colOff>0</xdr:colOff>
      <xdr:row>6</xdr:row>
      <xdr:rowOff>9525</xdr:rowOff>
    </xdr:from>
    <xdr:to>
      <xdr:col>23</xdr:col>
      <xdr:colOff>809625</xdr:colOff>
      <xdr:row>6</xdr:row>
      <xdr:rowOff>9525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CxnSpPr/>
      </xdr:nvCxnSpPr>
      <xdr:spPr>
        <a:prstGeom prst="line">
          <a:avLst/>
        </a:prstGeom>
        <a:ln w="9525">
          <a:solidFill>
            <a:srgbClr val="000000"/>
          </a:solidFill>
        </a:ln>
      </xdr:spPr>
    </xdr:cxnSp>
    <xdr:clientData/>
  </xdr:twoCellAnchor>
  <xdr:twoCellAnchor>
    <xdr:from>
      <xdr:col>1</xdr:col>
      <xdr:colOff>0</xdr:colOff>
      <xdr:row>78</xdr:row>
      <xdr:rowOff>9525</xdr:rowOff>
    </xdr:from>
    <xdr:to>
      <xdr:col>22</xdr:col>
      <xdr:colOff>0</xdr:colOff>
      <xdr:row>78</xdr:row>
      <xdr:rowOff>9525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CxnSpPr/>
      </xdr:nvCxnSpPr>
      <xdr:spPr>
        <a:prstGeom prst="line">
          <a:avLst/>
        </a:prstGeom>
        <a:ln w="9525">
          <a:solidFill>
            <a:srgbClr val="000000"/>
          </a:solidFill>
        </a:ln>
      </xdr:spPr>
    </xdr:cxnSp>
    <xdr:clientData/>
  </xdr:twoCellAnchor>
  <xdr:twoCellAnchor>
    <xdr:from>
      <xdr:col>8</xdr:col>
      <xdr:colOff>0</xdr:colOff>
      <xdr:row>81</xdr:row>
      <xdr:rowOff>9525</xdr:rowOff>
    </xdr:from>
    <xdr:to>
      <xdr:col>11</xdr:col>
      <xdr:colOff>38100</xdr:colOff>
      <xdr:row>81</xdr:row>
      <xdr:rowOff>9525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CxnSpPr/>
      </xdr:nvCxnSpPr>
      <xdr:spPr>
        <a:prstGeom prst="line">
          <a:avLst/>
        </a:prstGeom>
        <a:ln w="9525">
          <a:solidFill>
            <a:srgbClr val="000000"/>
          </a:solidFill>
        </a:ln>
      </xdr:spPr>
    </xdr:cxnSp>
    <xdr:clientData/>
  </xdr:twoCellAnchor>
  <xdr:twoCellAnchor>
    <xdr:from>
      <xdr:col>15</xdr:col>
      <xdr:colOff>0</xdr:colOff>
      <xdr:row>81</xdr:row>
      <xdr:rowOff>9525</xdr:rowOff>
    </xdr:from>
    <xdr:to>
      <xdr:col>19</xdr:col>
      <xdr:colOff>352425</xdr:colOff>
      <xdr:row>81</xdr:row>
      <xdr:rowOff>9525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CxnSpPr/>
      </xdr:nvCxnSpPr>
      <xdr:spPr>
        <a:prstGeom prst="line">
          <a:avLst/>
        </a:prstGeom>
        <a:ln w="9525">
          <a:solidFill>
            <a:srgbClr val="000000"/>
          </a:solidFill>
        </a:ln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AD83"/>
  <sheetViews>
    <sheetView tabSelected="1" zoomScaleNormal="100" workbookViewId="0">
      <selection activeCell="AD78" sqref="AD78"/>
    </sheetView>
  </sheetViews>
  <sheetFormatPr defaultRowHeight="15"/>
  <cols>
    <col min="1" max="1" width="3.85546875" customWidth="1"/>
    <col min="2" max="2" width="0.28515625" customWidth="1"/>
    <col min="3" max="3" width="19.42578125" customWidth="1"/>
    <col min="4" max="4" width="6.7109375" customWidth="1"/>
    <col min="5" max="5" width="3.85546875" customWidth="1"/>
    <col min="6" max="6" width="2" customWidth="1"/>
    <col min="7" max="8" width="0.85546875" customWidth="1"/>
    <col min="9" max="9" width="0.7109375" customWidth="1"/>
    <col min="10" max="10" width="2.5703125" customWidth="1"/>
    <col min="11" max="11" width="3.7109375" customWidth="1"/>
    <col min="12" max="12" width="0.5703125" customWidth="1"/>
    <col min="13" max="13" width="0.85546875" customWidth="1"/>
    <col min="14" max="14" width="1" customWidth="1"/>
    <col min="15" max="15" width="0.7109375" customWidth="1"/>
    <col min="16" max="16" width="6.85546875" customWidth="1"/>
    <col min="17" max="17" width="2.7109375" customWidth="1"/>
    <col min="18" max="18" width="1.7109375" customWidth="1"/>
    <col min="19" max="19" width="2.42578125" customWidth="1"/>
    <col min="20" max="20" width="5.28515625" customWidth="1"/>
    <col min="21" max="21" width="0.85546875" customWidth="1"/>
    <col min="22" max="22" width="10.28515625" customWidth="1"/>
    <col min="23" max="23" width="0.140625" customWidth="1"/>
    <col min="24" max="24" width="12.140625" customWidth="1"/>
    <col min="25" max="25" width="0.140625" customWidth="1"/>
    <col min="26" max="26" width="9.85546875" customWidth="1"/>
    <col min="27" max="27" width="0.140625" customWidth="1"/>
    <col min="28" max="28" width="18.140625" customWidth="1"/>
    <col min="29" max="29" width="0.28515625" customWidth="1"/>
  </cols>
  <sheetData>
    <row r="1" spans="1:29" ht="15" customHeigh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</row>
    <row r="2" spans="1:29" ht="16.5" customHeight="1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</row>
    <row r="3" spans="1:29" ht="0.75" customHeight="1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</row>
    <row r="4" spans="1:29" ht="39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</row>
    <row r="5" spans="1:29" ht="48.75" customHeight="1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</row>
    <row r="6" spans="1:29" ht="18" customHeight="1">
      <c r="C6" t="s">
        <v>51</v>
      </c>
    </row>
    <row r="7" spans="1:29" ht="1.5" customHeight="1"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</row>
    <row r="8" spans="1:29" ht="16.5" customHeight="1">
      <c r="P8" s="29" t="s">
        <v>13</v>
      </c>
      <c r="Q8" s="29"/>
      <c r="R8" s="29"/>
      <c r="S8" s="29"/>
      <c r="T8" s="29"/>
      <c r="U8" s="29"/>
    </row>
    <row r="9" spans="1:29" ht="6" customHeight="1"/>
    <row r="10" spans="1:29" ht="51" customHeight="1">
      <c r="A10" s="19" t="s">
        <v>0</v>
      </c>
      <c r="B10" s="19"/>
      <c r="C10" s="19" t="s">
        <v>1</v>
      </c>
      <c r="D10" s="19" t="s">
        <v>2</v>
      </c>
      <c r="E10" s="19" t="s">
        <v>3</v>
      </c>
      <c r="F10" s="19"/>
      <c r="G10" s="19"/>
      <c r="H10" s="19" t="s">
        <v>4</v>
      </c>
      <c r="I10" s="19"/>
      <c r="J10" s="19"/>
      <c r="K10" s="19"/>
      <c r="L10" s="19"/>
      <c r="M10" s="19"/>
      <c r="N10" s="19"/>
      <c r="O10" s="19" t="s">
        <v>5</v>
      </c>
      <c r="P10" s="19"/>
      <c r="Q10" s="19"/>
      <c r="R10" s="19" t="s">
        <v>6</v>
      </c>
      <c r="S10" s="19"/>
      <c r="T10" s="19"/>
      <c r="U10" s="19"/>
      <c r="V10" s="19" t="s">
        <v>7</v>
      </c>
      <c r="W10" s="30" t="s">
        <v>8</v>
      </c>
      <c r="X10" s="30"/>
      <c r="Y10" s="30" t="s">
        <v>9</v>
      </c>
      <c r="Z10" s="30"/>
      <c r="AA10" s="30" t="s">
        <v>10</v>
      </c>
      <c r="AB10" s="30"/>
      <c r="AC10" s="30"/>
    </row>
    <row r="11" spans="1:29" ht="0.75" customHeight="1">
      <c r="A11" s="19"/>
      <c r="B11" s="19"/>
      <c r="C11" s="19"/>
      <c r="D11" s="19"/>
      <c r="E11" s="19"/>
      <c r="F11" s="19"/>
      <c r="G11" s="19"/>
      <c r="H11" s="19" t="s">
        <v>12</v>
      </c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2"/>
      <c r="X11" s="3"/>
      <c r="Y11" s="30"/>
      <c r="Z11" s="30"/>
      <c r="AA11" s="2"/>
      <c r="AB11" s="34"/>
      <c r="AC11" s="34"/>
    </row>
    <row r="12" spans="1:29" ht="6" customHeight="1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32"/>
      <c r="X12" s="28"/>
      <c r="Y12" s="30"/>
      <c r="Z12" s="30"/>
      <c r="AA12" s="31"/>
      <c r="AB12" s="28"/>
      <c r="AC12" s="28"/>
    </row>
    <row r="13" spans="1:29" ht="0.75" customHeight="1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32"/>
      <c r="X13" s="28"/>
      <c r="Y13" s="2"/>
      <c r="Z13" s="3"/>
      <c r="AA13" s="31"/>
      <c r="AB13" s="28"/>
      <c r="AC13" s="28"/>
    </row>
    <row r="14" spans="1:29" ht="21.75" customHeight="1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32"/>
      <c r="X14" s="28"/>
      <c r="Y14" s="2"/>
      <c r="Z14" s="1"/>
      <c r="AA14" s="31"/>
      <c r="AB14" s="28"/>
      <c r="AC14" s="28"/>
    </row>
    <row r="15" spans="1:29" ht="16.5" customHeight="1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32"/>
      <c r="X15" s="28"/>
      <c r="Y15" s="32"/>
      <c r="Z15" s="33"/>
      <c r="AA15" s="31"/>
      <c r="AB15" s="28"/>
      <c r="AC15" s="28"/>
    </row>
    <row r="16" spans="1:29" ht="0.75" customHeight="1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32"/>
      <c r="X16" s="28"/>
      <c r="Y16" s="32"/>
      <c r="Z16" s="33"/>
      <c r="AA16" s="4"/>
      <c r="AB16" s="33"/>
      <c r="AC16" s="33"/>
    </row>
    <row r="17" spans="1:29" ht="21.75" customHeight="1">
      <c r="A17" s="19">
        <v>1</v>
      </c>
      <c r="B17" s="19"/>
      <c r="C17" s="37" t="s">
        <v>14</v>
      </c>
      <c r="D17" s="39" t="s">
        <v>15</v>
      </c>
      <c r="E17" s="22" t="s">
        <v>41</v>
      </c>
      <c r="F17" s="22"/>
      <c r="G17" s="22"/>
      <c r="H17" s="16">
        <v>70.099999999999994</v>
      </c>
      <c r="I17" s="16"/>
      <c r="J17" s="16"/>
      <c r="K17" s="16"/>
      <c r="L17" s="16"/>
      <c r="M17" s="16"/>
      <c r="N17" s="16"/>
      <c r="O17" s="16">
        <v>70</v>
      </c>
      <c r="P17" s="16"/>
      <c r="Q17" s="16"/>
      <c r="R17" s="16">
        <v>72.349999999999994</v>
      </c>
      <c r="S17" s="16"/>
      <c r="T17" s="16"/>
      <c r="U17" s="16"/>
      <c r="V17" s="16">
        <f>ROUND(AVERAGE(H17,O17,R17),2)</f>
        <v>70.819999999999993</v>
      </c>
      <c r="W17" s="16">
        <f>STDEV(H17,O17,R17)</f>
        <v>1.3288466176850213</v>
      </c>
      <c r="X17" s="16"/>
      <c r="Y17" s="16">
        <f>W17/V17*100</f>
        <v>1.8763719538054526</v>
      </c>
      <c r="Z17" s="16"/>
      <c r="AA17" s="16">
        <f>V17*E17</f>
        <v>1416.3999999999999</v>
      </c>
      <c r="AB17" s="16"/>
      <c r="AC17" s="16"/>
    </row>
    <row r="18" spans="1:29" ht="68.25" customHeight="1">
      <c r="A18" s="19"/>
      <c r="B18" s="19"/>
      <c r="C18" s="38"/>
      <c r="D18" s="39"/>
      <c r="E18" s="22"/>
      <c r="F18" s="22"/>
      <c r="G18" s="22"/>
      <c r="H18" s="17" t="s">
        <v>53</v>
      </c>
      <c r="I18" s="18"/>
      <c r="J18" s="18"/>
      <c r="K18" s="18"/>
      <c r="L18" s="18"/>
      <c r="M18" s="18"/>
      <c r="N18" s="18"/>
      <c r="O18" s="17" t="s">
        <v>70</v>
      </c>
      <c r="P18" s="18"/>
      <c r="Q18" s="18"/>
      <c r="R18" s="17" t="s">
        <v>71</v>
      </c>
      <c r="S18" s="18"/>
      <c r="T18" s="18"/>
      <c r="U18" s="18"/>
      <c r="V18" s="16"/>
      <c r="W18" s="16"/>
      <c r="X18" s="16"/>
      <c r="Y18" s="16"/>
      <c r="Z18" s="16"/>
      <c r="AA18" s="16"/>
      <c r="AB18" s="16"/>
      <c r="AC18" s="16"/>
    </row>
    <row r="19" spans="1:29" ht="68.25" customHeight="1">
      <c r="A19" s="19">
        <v>2</v>
      </c>
      <c r="B19" s="19"/>
      <c r="C19" s="20" t="s">
        <v>16</v>
      </c>
      <c r="D19" s="39" t="s">
        <v>17</v>
      </c>
      <c r="E19" s="22" t="s">
        <v>54</v>
      </c>
      <c r="F19" s="22"/>
      <c r="G19" s="22"/>
      <c r="H19" s="16">
        <v>86.1</v>
      </c>
      <c r="I19" s="16"/>
      <c r="J19" s="16"/>
      <c r="K19" s="16"/>
      <c r="L19" s="16"/>
      <c r="M19" s="16"/>
      <c r="N19" s="16"/>
      <c r="O19" s="16">
        <v>105.15</v>
      </c>
      <c r="P19" s="16"/>
      <c r="Q19" s="16"/>
      <c r="R19" s="16">
        <v>109.2</v>
      </c>
      <c r="S19" s="16"/>
      <c r="T19" s="16"/>
      <c r="U19" s="16"/>
      <c r="V19" s="16">
        <f>ROUND(AVERAGE(H19,O19,R19),2)</f>
        <v>100.15</v>
      </c>
      <c r="W19" s="16">
        <f>STDEV(H19,O19,R19)</f>
        <v>12.335011147137173</v>
      </c>
      <c r="X19" s="16"/>
      <c r="Y19" s="16">
        <f>W19/V19*100</f>
        <v>12.316536342623237</v>
      </c>
      <c r="Z19" s="16"/>
      <c r="AA19" s="16">
        <f>V19*E19</f>
        <v>5307.9500000000007</v>
      </c>
      <c r="AB19" s="16"/>
      <c r="AC19" s="16"/>
    </row>
    <row r="20" spans="1:29" ht="68.25" customHeight="1">
      <c r="A20" s="19"/>
      <c r="B20" s="19"/>
      <c r="C20" s="20"/>
      <c r="D20" s="39"/>
      <c r="E20" s="22"/>
      <c r="F20" s="22"/>
      <c r="G20" s="22"/>
      <c r="H20" s="17" t="s">
        <v>53</v>
      </c>
      <c r="I20" s="18"/>
      <c r="J20" s="18"/>
      <c r="K20" s="18"/>
      <c r="L20" s="18"/>
      <c r="M20" s="18"/>
      <c r="N20" s="18"/>
      <c r="O20" s="17" t="s">
        <v>70</v>
      </c>
      <c r="P20" s="18"/>
      <c r="Q20" s="18"/>
      <c r="R20" s="17" t="s">
        <v>71</v>
      </c>
      <c r="S20" s="18"/>
      <c r="T20" s="18"/>
      <c r="U20" s="18"/>
      <c r="V20" s="16"/>
      <c r="W20" s="16"/>
      <c r="X20" s="16"/>
      <c r="Y20" s="16"/>
      <c r="Z20" s="16"/>
      <c r="AA20" s="16"/>
      <c r="AB20" s="16"/>
      <c r="AC20" s="16"/>
    </row>
    <row r="21" spans="1:29" ht="68.25" customHeight="1">
      <c r="A21" s="19">
        <v>3</v>
      </c>
      <c r="B21" s="19"/>
      <c r="C21" s="20" t="s">
        <v>18</v>
      </c>
      <c r="D21" s="39" t="s">
        <v>17</v>
      </c>
      <c r="E21" s="22" t="s">
        <v>36</v>
      </c>
      <c r="F21" s="22"/>
      <c r="G21" s="22"/>
      <c r="H21" s="16">
        <v>59.4</v>
      </c>
      <c r="I21" s="16"/>
      <c r="J21" s="16"/>
      <c r="K21" s="16"/>
      <c r="L21" s="16"/>
      <c r="M21" s="16"/>
      <c r="N21" s="16"/>
      <c r="O21" s="16">
        <v>65</v>
      </c>
      <c r="P21" s="16"/>
      <c r="Q21" s="16"/>
      <c r="R21" s="16">
        <v>65.5</v>
      </c>
      <c r="S21" s="16"/>
      <c r="T21" s="16"/>
      <c r="U21" s="16"/>
      <c r="V21" s="16">
        <f>ROUND(AVERAGE(H21,O21,R21),2)</f>
        <v>63.3</v>
      </c>
      <c r="W21" s="16">
        <f>STDEV(H21,O21,R21)</f>
        <v>3.3867388443752575</v>
      </c>
      <c r="X21" s="16"/>
      <c r="Y21" s="16">
        <f>W21/V21*100</f>
        <v>5.3502983323463784</v>
      </c>
      <c r="Z21" s="16"/>
      <c r="AA21" s="16">
        <f t="shared" ref="AA21" si="0">V21*E21</f>
        <v>4747.5</v>
      </c>
      <c r="AB21" s="16"/>
      <c r="AC21" s="16"/>
    </row>
    <row r="22" spans="1:29" ht="68.25" customHeight="1">
      <c r="A22" s="19"/>
      <c r="B22" s="19"/>
      <c r="C22" s="20"/>
      <c r="D22" s="39"/>
      <c r="E22" s="22"/>
      <c r="F22" s="22"/>
      <c r="G22" s="22"/>
      <c r="H22" s="17" t="s">
        <v>53</v>
      </c>
      <c r="I22" s="18"/>
      <c r="J22" s="18"/>
      <c r="K22" s="18"/>
      <c r="L22" s="18"/>
      <c r="M22" s="18"/>
      <c r="N22" s="18"/>
      <c r="O22" s="17" t="s">
        <v>70</v>
      </c>
      <c r="P22" s="18"/>
      <c r="Q22" s="18"/>
      <c r="R22" s="17" t="s">
        <v>71</v>
      </c>
      <c r="S22" s="18"/>
      <c r="T22" s="18"/>
      <c r="U22" s="18"/>
      <c r="V22" s="16"/>
      <c r="W22" s="16"/>
      <c r="X22" s="16"/>
      <c r="Y22" s="16"/>
      <c r="Z22" s="16"/>
      <c r="AA22" s="16"/>
      <c r="AB22" s="16"/>
      <c r="AC22" s="16"/>
    </row>
    <row r="23" spans="1:29" ht="68.25" customHeight="1">
      <c r="A23" s="19">
        <v>4</v>
      </c>
      <c r="B23" s="19"/>
      <c r="C23" s="20" t="s">
        <v>19</v>
      </c>
      <c r="D23" s="39" t="s">
        <v>17</v>
      </c>
      <c r="E23" s="22" t="s">
        <v>55</v>
      </c>
      <c r="F23" s="22"/>
      <c r="G23" s="22"/>
      <c r="H23" s="16">
        <v>218</v>
      </c>
      <c r="I23" s="16"/>
      <c r="J23" s="16"/>
      <c r="K23" s="16"/>
      <c r="L23" s="16"/>
      <c r="M23" s="16"/>
      <c r="N23" s="16"/>
      <c r="O23" s="16">
        <v>219</v>
      </c>
      <c r="P23" s="16"/>
      <c r="Q23" s="16"/>
      <c r="R23" s="16">
        <v>228.19</v>
      </c>
      <c r="S23" s="16"/>
      <c r="T23" s="16"/>
      <c r="U23" s="16"/>
      <c r="V23" s="16">
        <f>ROUND(AVERAGE(H23,O23,R23),2)</f>
        <v>221.73</v>
      </c>
      <c r="W23" s="16">
        <f>STDEV(H23,O23,R23)</f>
        <v>5.6168229453998517</v>
      </c>
      <c r="X23" s="16"/>
      <c r="Y23" s="16">
        <f>W23/V23*100</f>
        <v>2.5331813220582924</v>
      </c>
      <c r="Z23" s="16"/>
      <c r="AA23" s="16">
        <f t="shared" ref="AA23" si="1">V23*E23</f>
        <v>7760.5499999999993</v>
      </c>
      <c r="AB23" s="16"/>
      <c r="AC23" s="16"/>
    </row>
    <row r="24" spans="1:29" ht="68.25" customHeight="1">
      <c r="A24" s="19"/>
      <c r="B24" s="19"/>
      <c r="C24" s="20"/>
      <c r="D24" s="39"/>
      <c r="E24" s="22"/>
      <c r="F24" s="22"/>
      <c r="G24" s="22"/>
      <c r="H24" s="17" t="s">
        <v>53</v>
      </c>
      <c r="I24" s="18"/>
      <c r="J24" s="18"/>
      <c r="K24" s="18"/>
      <c r="L24" s="18"/>
      <c r="M24" s="18"/>
      <c r="N24" s="18"/>
      <c r="O24" s="17" t="s">
        <v>70</v>
      </c>
      <c r="P24" s="18"/>
      <c r="Q24" s="18"/>
      <c r="R24" s="17" t="s">
        <v>71</v>
      </c>
      <c r="S24" s="18"/>
      <c r="T24" s="18"/>
      <c r="U24" s="18"/>
      <c r="V24" s="16"/>
      <c r="W24" s="16"/>
      <c r="X24" s="16"/>
      <c r="Y24" s="16"/>
      <c r="Z24" s="16"/>
      <c r="AA24" s="16"/>
      <c r="AB24" s="16"/>
      <c r="AC24" s="16"/>
    </row>
    <row r="25" spans="1:29" ht="68.25" customHeight="1">
      <c r="A25" s="19">
        <v>5</v>
      </c>
      <c r="B25" s="19"/>
      <c r="C25" s="20" t="s">
        <v>20</v>
      </c>
      <c r="D25" s="39" t="s">
        <v>17</v>
      </c>
      <c r="E25" s="22" t="s">
        <v>56</v>
      </c>
      <c r="F25" s="22"/>
      <c r="G25" s="22"/>
      <c r="H25" s="16">
        <v>97.02</v>
      </c>
      <c r="I25" s="16"/>
      <c r="J25" s="16"/>
      <c r="K25" s="16"/>
      <c r="L25" s="16"/>
      <c r="M25" s="16"/>
      <c r="N25" s="16"/>
      <c r="O25" s="16">
        <v>118</v>
      </c>
      <c r="P25" s="16"/>
      <c r="Q25" s="16"/>
      <c r="R25" s="16">
        <v>123</v>
      </c>
      <c r="S25" s="16"/>
      <c r="T25" s="16"/>
      <c r="U25" s="16"/>
      <c r="V25" s="16">
        <f>ROUND(AVERAGE(H25,O25,R25),2)</f>
        <v>112.67</v>
      </c>
      <c r="W25" s="16">
        <f>STDEV(H25,O25,R25)</f>
        <v>13.784779045502878</v>
      </c>
      <c r="X25" s="16"/>
      <c r="Y25" s="16">
        <f>W25/V25*100</f>
        <v>12.234649015268374</v>
      </c>
      <c r="Z25" s="16"/>
      <c r="AA25" s="16">
        <f t="shared" ref="AA25" si="2">V25*E25</f>
        <v>2816.75</v>
      </c>
      <c r="AB25" s="16"/>
      <c r="AC25" s="16"/>
    </row>
    <row r="26" spans="1:29" ht="68.25" customHeight="1">
      <c r="A26" s="19"/>
      <c r="B26" s="19"/>
      <c r="C26" s="20"/>
      <c r="D26" s="39"/>
      <c r="E26" s="22"/>
      <c r="F26" s="22"/>
      <c r="G26" s="22"/>
      <c r="H26" s="17" t="s">
        <v>53</v>
      </c>
      <c r="I26" s="18"/>
      <c r="J26" s="18"/>
      <c r="K26" s="18"/>
      <c r="L26" s="18"/>
      <c r="M26" s="18"/>
      <c r="N26" s="18"/>
      <c r="O26" s="17" t="s">
        <v>70</v>
      </c>
      <c r="P26" s="18"/>
      <c r="Q26" s="18"/>
      <c r="R26" s="17" t="s">
        <v>71</v>
      </c>
      <c r="S26" s="18"/>
      <c r="T26" s="18"/>
      <c r="U26" s="18"/>
      <c r="V26" s="16"/>
      <c r="W26" s="16"/>
      <c r="X26" s="16"/>
      <c r="Y26" s="16"/>
      <c r="Z26" s="16"/>
      <c r="AA26" s="16"/>
      <c r="AB26" s="16"/>
      <c r="AC26" s="16"/>
    </row>
    <row r="27" spans="1:29" ht="68.25" customHeight="1">
      <c r="A27" s="19">
        <v>6</v>
      </c>
      <c r="B27" s="19"/>
      <c r="C27" s="20" t="s">
        <v>21</v>
      </c>
      <c r="D27" s="21" t="s">
        <v>17</v>
      </c>
      <c r="E27" s="22" t="s">
        <v>48</v>
      </c>
      <c r="F27" s="22"/>
      <c r="G27" s="22"/>
      <c r="H27" s="16">
        <v>817.5</v>
      </c>
      <c r="I27" s="16"/>
      <c r="J27" s="16"/>
      <c r="K27" s="16"/>
      <c r="L27" s="16"/>
      <c r="M27" s="16"/>
      <c r="N27" s="16"/>
      <c r="O27" s="16">
        <v>670</v>
      </c>
      <c r="P27" s="16"/>
      <c r="Q27" s="16"/>
      <c r="R27" s="16">
        <v>694</v>
      </c>
      <c r="S27" s="16"/>
      <c r="T27" s="16"/>
      <c r="U27" s="16"/>
      <c r="V27" s="16">
        <f>ROUND(AVERAGE(H27,O27,R27),2)</f>
        <v>727.17</v>
      </c>
      <c r="W27" s="16">
        <f>STDEV(H27,O27,R27)</f>
        <v>79.145962204861547</v>
      </c>
      <c r="X27" s="16"/>
      <c r="Y27" s="16">
        <f>W27/V27*100</f>
        <v>10.884107183308107</v>
      </c>
      <c r="Z27" s="16"/>
      <c r="AA27" s="16">
        <f t="shared" ref="AA27" si="3">V27*E27</f>
        <v>21815.1</v>
      </c>
      <c r="AB27" s="16"/>
      <c r="AC27" s="16"/>
    </row>
    <row r="28" spans="1:29" ht="68.25" customHeight="1">
      <c r="A28" s="19"/>
      <c r="B28" s="19"/>
      <c r="C28" s="20"/>
      <c r="D28" s="21"/>
      <c r="E28" s="22"/>
      <c r="F28" s="22"/>
      <c r="G28" s="22"/>
      <c r="H28" s="17" t="s">
        <v>53</v>
      </c>
      <c r="I28" s="18"/>
      <c r="J28" s="18"/>
      <c r="K28" s="18"/>
      <c r="L28" s="18"/>
      <c r="M28" s="18"/>
      <c r="N28" s="18"/>
      <c r="O28" s="17" t="s">
        <v>70</v>
      </c>
      <c r="P28" s="18"/>
      <c r="Q28" s="18"/>
      <c r="R28" s="17" t="s">
        <v>71</v>
      </c>
      <c r="S28" s="18"/>
      <c r="T28" s="18"/>
      <c r="U28" s="18"/>
      <c r="V28" s="16"/>
      <c r="W28" s="16"/>
      <c r="X28" s="16"/>
      <c r="Y28" s="16"/>
      <c r="Z28" s="16"/>
      <c r="AA28" s="16"/>
      <c r="AB28" s="16"/>
      <c r="AC28" s="16"/>
    </row>
    <row r="29" spans="1:29" ht="68.25" customHeight="1">
      <c r="A29" s="19">
        <v>7</v>
      </c>
      <c r="B29" s="19"/>
      <c r="C29" s="37" t="s">
        <v>22</v>
      </c>
      <c r="D29" s="39" t="s">
        <v>17</v>
      </c>
      <c r="E29" s="22" t="s">
        <v>57</v>
      </c>
      <c r="F29" s="22"/>
      <c r="G29" s="22"/>
      <c r="H29" s="16">
        <v>63</v>
      </c>
      <c r="I29" s="16"/>
      <c r="J29" s="16"/>
      <c r="K29" s="16"/>
      <c r="L29" s="16"/>
      <c r="M29" s="16"/>
      <c r="N29" s="16"/>
      <c r="O29" s="16">
        <v>65.2</v>
      </c>
      <c r="P29" s="16"/>
      <c r="Q29" s="16"/>
      <c r="R29" s="16">
        <v>67.599999999999994</v>
      </c>
      <c r="S29" s="16"/>
      <c r="T29" s="16"/>
      <c r="U29" s="16"/>
      <c r="V29" s="16">
        <f>ROUND(AVERAGE(H29,O29,R29),2)</f>
        <v>65.27</v>
      </c>
      <c r="W29" s="16">
        <f>STDEV(H29,O29,R29)</f>
        <v>2.3007245235651261</v>
      </c>
      <c r="X29" s="16"/>
      <c r="Y29" s="16">
        <f>W29/V29*100</f>
        <v>3.5249341559140897</v>
      </c>
      <c r="Z29" s="16"/>
      <c r="AA29" s="16">
        <f t="shared" ref="AA29" si="4">V29*E29</f>
        <v>5221.5999999999995</v>
      </c>
      <c r="AB29" s="16"/>
      <c r="AC29" s="16"/>
    </row>
    <row r="30" spans="1:29" ht="68.25" customHeight="1">
      <c r="A30" s="19"/>
      <c r="B30" s="19"/>
      <c r="C30" s="38"/>
      <c r="D30" s="39"/>
      <c r="E30" s="22"/>
      <c r="F30" s="22"/>
      <c r="G30" s="22"/>
      <c r="H30" s="17" t="s">
        <v>53</v>
      </c>
      <c r="I30" s="18"/>
      <c r="J30" s="18"/>
      <c r="K30" s="18"/>
      <c r="L30" s="18"/>
      <c r="M30" s="18"/>
      <c r="N30" s="18"/>
      <c r="O30" s="17" t="s">
        <v>70</v>
      </c>
      <c r="P30" s="18"/>
      <c r="Q30" s="18"/>
      <c r="R30" s="17" t="s">
        <v>71</v>
      </c>
      <c r="S30" s="18"/>
      <c r="T30" s="18"/>
      <c r="U30" s="18"/>
      <c r="V30" s="16"/>
      <c r="W30" s="16"/>
      <c r="X30" s="16"/>
      <c r="Y30" s="16"/>
      <c r="Z30" s="16"/>
      <c r="AA30" s="16"/>
      <c r="AB30" s="16"/>
      <c r="AC30" s="16"/>
    </row>
    <row r="31" spans="1:29" ht="68.25" customHeight="1">
      <c r="A31" s="19">
        <v>8</v>
      </c>
      <c r="B31" s="19"/>
      <c r="C31" s="20" t="s">
        <v>23</v>
      </c>
      <c r="D31" s="39" t="s">
        <v>17</v>
      </c>
      <c r="E31" s="22" t="s">
        <v>57</v>
      </c>
      <c r="F31" s="22"/>
      <c r="G31" s="22"/>
      <c r="H31" s="16">
        <v>73.2</v>
      </c>
      <c r="I31" s="16"/>
      <c r="J31" s="16"/>
      <c r="K31" s="16"/>
      <c r="L31" s="16"/>
      <c r="M31" s="16"/>
      <c r="N31" s="16"/>
      <c r="O31" s="16">
        <v>75.8</v>
      </c>
      <c r="P31" s="16"/>
      <c r="Q31" s="16"/>
      <c r="R31" s="16">
        <v>79</v>
      </c>
      <c r="S31" s="16"/>
      <c r="T31" s="16"/>
      <c r="U31" s="16"/>
      <c r="V31" s="16">
        <f>ROUND(AVERAGE(H31,O31,R31),2)</f>
        <v>76</v>
      </c>
      <c r="W31" s="16">
        <f>STDEV(H31,O31,R31)</f>
        <v>2.9051678092668776</v>
      </c>
      <c r="X31" s="16"/>
      <c r="Y31" s="16">
        <f>W31/V31*100</f>
        <v>3.8225892227195759</v>
      </c>
      <c r="Z31" s="16"/>
      <c r="AA31" s="16">
        <f t="shared" ref="AA31" si="5">V31*E31</f>
        <v>6080</v>
      </c>
      <c r="AB31" s="16"/>
      <c r="AC31" s="16"/>
    </row>
    <row r="32" spans="1:29" ht="68.25" customHeight="1">
      <c r="A32" s="19"/>
      <c r="B32" s="19"/>
      <c r="C32" s="20"/>
      <c r="D32" s="39"/>
      <c r="E32" s="22"/>
      <c r="F32" s="22"/>
      <c r="G32" s="22"/>
      <c r="H32" s="17" t="s">
        <v>53</v>
      </c>
      <c r="I32" s="18"/>
      <c r="J32" s="18"/>
      <c r="K32" s="18"/>
      <c r="L32" s="18"/>
      <c r="M32" s="18"/>
      <c r="N32" s="18"/>
      <c r="O32" s="17" t="s">
        <v>70</v>
      </c>
      <c r="P32" s="18"/>
      <c r="Q32" s="18"/>
      <c r="R32" s="17" t="s">
        <v>71</v>
      </c>
      <c r="S32" s="18"/>
      <c r="T32" s="18"/>
      <c r="U32" s="18"/>
      <c r="V32" s="16"/>
      <c r="W32" s="16"/>
      <c r="X32" s="16"/>
      <c r="Y32" s="16"/>
      <c r="Z32" s="16"/>
      <c r="AA32" s="16"/>
      <c r="AB32" s="16"/>
      <c r="AC32" s="16"/>
    </row>
    <row r="33" spans="1:29" ht="68.25" customHeight="1">
      <c r="A33" s="19">
        <v>9</v>
      </c>
      <c r="B33" s="19"/>
      <c r="C33" s="37" t="s">
        <v>24</v>
      </c>
      <c r="D33" s="21" t="s">
        <v>15</v>
      </c>
      <c r="E33" s="22" t="s">
        <v>41</v>
      </c>
      <c r="F33" s="22"/>
      <c r="G33" s="22"/>
      <c r="H33" s="16">
        <v>72.849999999999994</v>
      </c>
      <c r="I33" s="16"/>
      <c r="J33" s="16"/>
      <c r="K33" s="16"/>
      <c r="L33" s="16"/>
      <c r="M33" s="16"/>
      <c r="N33" s="16"/>
      <c r="O33" s="16">
        <v>45.5</v>
      </c>
      <c r="P33" s="16"/>
      <c r="Q33" s="16"/>
      <c r="R33" s="16">
        <v>48</v>
      </c>
      <c r="S33" s="16"/>
      <c r="T33" s="16"/>
      <c r="U33" s="16"/>
      <c r="V33" s="16">
        <f>ROUND(AVERAGE(H33,O33,R33),2)</f>
        <v>55.45</v>
      </c>
      <c r="W33" s="16">
        <f>STDEV(H33,O33,R33)</f>
        <v>15.120598533126911</v>
      </c>
      <c r="X33" s="16"/>
      <c r="Y33" s="16">
        <f>W33/V33*100</f>
        <v>27.268888247298307</v>
      </c>
      <c r="Z33" s="16"/>
      <c r="AA33" s="16">
        <f t="shared" ref="AA33" si="6">V33*E33</f>
        <v>1109</v>
      </c>
      <c r="AB33" s="16"/>
      <c r="AC33" s="16"/>
    </row>
    <row r="34" spans="1:29" ht="68.25" customHeight="1">
      <c r="A34" s="19"/>
      <c r="B34" s="19"/>
      <c r="C34" s="38"/>
      <c r="D34" s="21"/>
      <c r="E34" s="22"/>
      <c r="F34" s="22"/>
      <c r="G34" s="22"/>
      <c r="H34" s="17" t="s">
        <v>53</v>
      </c>
      <c r="I34" s="18"/>
      <c r="J34" s="18"/>
      <c r="K34" s="18"/>
      <c r="L34" s="18"/>
      <c r="M34" s="18"/>
      <c r="N34" s="18"/>
      <c r="O34" s="17" t="s">
        <v>70</v>
      </c>
      <c r="P34" s="18"/>
      <c r="Q34" s="18"/>
      <c r="R34" s="17" t="s">
        <v>71</v>
      </c>
      <c r="S34" s="18"/>
      <c r="T34" s="18"/>
      <c r="U34" s="18"/>
      <c r="V34" s="16"/>
      <c r="W34" s="16"/>
      <c r="X34" s="16"/>
      <c r="Y34" s="16"/>
      <c r="Z34" s="16"/>
      <c r="AA34" s="16"/>
      <c r="AB34" s="16"/>
      <c r="AC34" s="16"/>
    </row>
    <row r="35" spans="1:29" ht="68.25" customHeight="1">
      <c r="A35" s="19">
        <v>10</v>
      </c>
      <c r="B35" s="19"/>
      <c r="C35" s="37" t="s">
        <v>25</v>
      </c>
      <c r="D35" s="21" t="s">
        <v>15</v>
      </c>
      <c r="E35" s="22" t="s">
        <v>31</v>
      </c>
      <c r="F35" s="22"/>
      <c r="G35" s="22"/>
      <c r="H35" s="42">
        <v>1187.2</v>
      </c>
      <c r="I35" s="42"/>
      <c r="J35" s="42"/>
      <c r="K35" s="42"/>
      <c r="L35" s="42"/>
      <c r="M35" s="42"/>
      <c r="N35" s="42"/>
      <c r="O35" s="16">
        <v>2038</v>
      </c>
      <c r="P35" s="16"/>
      <c r="Q35" s="16"/>
      <c r="R35" s="16">
        <v>2116</v>
      </c>
      <c r="S35" s="16"/>
      <c r="T35" s="16"/>
      <c r="U35" s="16"/>
      <c r="V35" s="16">
        <f>ROUND(AVERAGE(H35,O35,R35),2)</f>
        <v>1780.4</v>
      </c>
      <c r="W35" s="16">
        <f>STDEV(H35,O35,R35)</f>
        <v>515.20450308591114</v>
      </c>
      <c r="X35" s="16"/>
      <c r="Y35" s="16">
        <f>W35/V35*100</f>
        <v>28.937570382268653</v>
      </c>
      <c r="Z35" s="16"/>
      <c r="AA35" s="16">
        <f t="shared" ref="AA35" si="7">V35*E35</f>
        <v>17804</v>
      </c>
      <c r="AB35" s="16"/>
      <c r="AC35" s="16"/>
    </row>
    <row r="36" spans="1:29" ht="68.25" customHeight="1">
      <c r="A36" s="19"/>
      <c r="B36" s="19"/>
      <c r="C36" s="38"/>
      <c r="D36" s="21"/>
      <c r="E36" s="22"/>
      <c r="F36" s="22"/>
      <c r="G36" s="22"/>
      <c r="H36" s="17" t="s">
        <v>53</v>
      </c>
      <c r="I36" s="18"/>
      <c r="J36" s="18"/>
      <c r="K36" s="18"/>
      <c r="L36" s="18"/>
      <c r="M36" s="18"/>
      <c r="N36" s="18"/>
      <c r="O36" s="17" t="s">
        <v>70</v>
      </c>
      <c r="P36" s="18"/>
      <c r="Q36" s="18"/>
      <c r="R36" s="17" t="s">
        <v>71</v>
      </c>
      <c r="S36" s="18"/>
      <c r="T36" s="18"/>
      <c r="U36" s="18"/>
      <c r="V36" s="16"/>
      <c r="W36" s="16"/>
      <c r="X36" s="16"/>
      <c r="Y36" s="16"/>
      <c r="Z36" s="16"/>
      <c r="AA36" s="16"/>
      <c r="AB36" s="16"/>
      <c r="AC36" s="16"/>
    </row>
    <row r="37" spans="1:29" ht="68.25" customHeight="1">
      <c r="A37" s="19">
        <v>11</v>
      </c>
      <c r="B37" s="19"/>
      <c r="C37" s="20" t="s">
        <v>68</v>
      </c>
      <c r="D37" s="21" t="s">
        <v>17</v>
      </c>
      <c r="E37" s="22" t="s">
        <v>69</v>
      </c>
      <c r="F37" s="22"/>
      <c r="G37" s="22"/>
      <c r="H37" s="42">
        <v>350</v>
      </c>
      <c r="I37" s="42"/>
      <c r="J37" s="42"/>
      <c r="K37" s="42"/>
      <c r="L37" s="42"/>
      <c r="M37" s="42"/>
      <c r="N37" s="42"/>
      <c r="O37" s="16">
        <v>390</v>
      </c>
      <c r="P37" s="16"/>
      <c r="Q37" s="16"/>
      <c r="R37" s="16">
        <v>450</v>
      </c>
      <c r="S37" s="16"/>
      <c r="T37" s="16"/>
      <c r="U37" s="16"/>
      <c r="V37" s="16">
        <f>ROUND(AVERAGE(H37,O37,R37),2)</f>
        <v>396.67</v>
      </c>
      <c r="W37" s="16">
        <f>STDEV(H37,O37,R37)</f>
        <v>50.33222956847176</v>
      </c>
      <c r="X37" s="16"/>
      <c r="Y37" s="16">
        <f>W37/V37*100</f>
        <v>12.688690742549666</v>
      </c>
      <c r="Z37" s="16"/>
      <c r="AA37" s="16">
        <f t="shared" ref="AA37" si="8">V37*E37</f>
        <v>7140.06</v>
      </c>
      <c r="AB37" s="16"/>
      <c r="AC37" s="16"/>
    </row>
    <row r="38" spans="1:29" ht="68.25" customHeight="1">
      <c r="A38" s="19"/>
      <c r="B38" s="19"/>
      <c r="C38" s="20"/>
      <c r="D38" s="21"/>
      <c r="E38" s="22"/>
      <c r="F38" s="22"/>
      <c r="G38" s="22"/>
      <c r="H38" s="17" t="s">
        <v>53</v>
      </c>
      <c r="I38" s="18"/>
      <c r="J38" s="18"/>
      <c r="K38" s="18"/>
      <c r="L38" s="18"/>
      <c r="M38" s="18"/>
      <c r="N38" s="18"/>
      <c r="O38" s="17" t="s">
        <v>70</v>
      </c>
      <c r="P38" s="18"/>
      <c r="Q38" s="18"/>
      <c r="R38" s="17" t="s">
        <v>71</v>
      </c>
      <c r="S38" s="18"/>
      <c r="T38" s="18"/>
      <c r="U38" s="18"/>
      <c r="V38" s="16"/>
      <c r="W38" s="16"/>
      <c r="X38" s="16"/>
      <c r="Y38" s="16"/>
      <c r="Z38" s="16"/>
      <c r="AA38" s="16"/>
      <c r="AB38" s="16"/>
      <c r="AC38" s="16"/>
    </row>
    <row r="39" spans="1:29" ht="68.25" customHeight="1">
      <c r="A39" s="19">
        <v>12</v>
      </c>
      <c r="B39" s="19"/>
      <c r="C39" s="20" t="s">
        <v>28</v>
      </c>
      <c r="D39" s="21" t="s">
        <v>17</v>
      </c>
      <c r="E39" s="22" t="s">
        <v>60</v>
      </c>
      <c r="F39" s="22"/>
      <c r="G39" s="22"/>
      <c r="H39" s="16">
        <v>31.8</v>
      </c>
      <c r="I39" s="16"/>
      <c r="J39" s="16"/>
      <c r="K39" s="16"/>
      <c r="L39" s="16"/>
      <c r="M39" s="16"/>
      <c r="N39" s="16"/>
      <c r="O39" s="16">
        <v>25</v>
      </c>
      <c r="P39" s="16"/>
      <c r="Q39" s="16"/>
      <c r="R39" s="16">
        <v>25.85</v>
      </c>
      <c r="S39" s="16"/>
      <c r="T39" s="16"/>
      <c r="U39" s="16"/>
      <c r="V39" s="16">
        <f>ROUND(AVERAGE(H39,O39,R39),2)</f>
        <v>27.55</v>
      </c>
      <c r="W39" s="16">
        <f>STDEV(H39,O39,R39)</f>
        <v>3.7050641020095676</v>
      </c>
      <c r="X39" s="16"/>
      <c r="Y39" s="16">
        <f>W39/V39*100</f>
        <v>13.448508537239809</v>
      </c>
      <c r="Z39" s="16"/>
      <c r="AA39" s="16">
        <f t="shared" ref="AA39" si="9">V39*E39</f>
        <v>1322.4</v>
      </c>
      <c r="AB39" s="16"/>
      <c r="AC39" s="16"/>
    </row>
    <row r="40" spans="1:29" ht="68.25" customHeight="1">
      <c r="A40" s="19"/>
      <c r="B40" s="19"/>
      <c r="C40" s="20"/>
      <c r="D40" s="21"/>
      <c r="E40" s="22"/>
      <c r="F40" s="22"/>
      <c r="G40" s="22"/>
      <c r="H40" s="17" t="s">
        <v>53</v>
      </c>
      <c r="I40" s="18"/>
      <c r="J40" s="18"/>
      <c r="K40" s="18"/>
      <c r="L40" s="18"/>
      <c r="M40" s="18"/>
      <c r="N40" s="18"/>
      <c r="O40" s="17" t="s">
        <v>70</v>
      </c>
      <c r="P40" s="18"/>
      <c r="Q40" s="18"/>
      <c r="R40" s="17" t="s">
        <v>71</v>
      </c>
      <c r="S40" s="18"/>
      <c r="T40" s="18"/>
      <c r="U40" s="18"/>
      <c r="V40" s="16"/>
      <c r="W40" s="16"/>
      <c r="X40" s="16"/>
      <c r="Y40" s="16"/>
      <c r="Z40" s="16"/>
      <c r="AA40" s="16"/>
      <c r="AB40" s="16"/>
      <c r="AC40" s="16"/>
    </row>
    <row r="41" spans="1:29" ht="68.25" customHeight="1">
      <c r="A41" s="19">
        <v>13</v>
      </c>
      <c r="B41" s="19"/>
      <c r="C41" s="20" t="s">
        <v>29</v>
      </c>
      <c r="D41" s="21" t="s">
        <v>17</v>
      </c>
      <c r="E41" s="22" t="s">
        <v>41</v>
      </c>
      <c r="F41" s="22"/>
      <c r="G41" s="22"/>
      <c r="H41" s="16">
        <v>17.899999999999999</v>
      </c>
      <c r="I41" s="16"/>
      <c r="J41" s="16"/>
      <c r="K41" s="16"/>
      <c r="L41" s="16"/>
      <c r="M41" s="16"/>
      <c r="N41" s="16"/>
      <c r="O41" s="16">
        <v>20.8</v>
      </c>
      <c r="P41" s="16"/>
      <c r="Q41" s="16"/>
      <c r="R41" s="16">
        <v>22</v>
      </c>
      <c r="S41" s="16"/>
      <c r="T41" s="16"/>
      <c r="U41" s="16"/>
      <c r="V41" s="16">
        <f>ROUND(AVERAGE(H41,O41,R41),2)</f>
        <v>20.23</v>
      </c>
      <c r="W41" s="16">
        <f>STDEV(H41,O41,R41)</f>
        <v>2.1079215671683023</v>
      </c>
      <c r="X41" s="16"/>
      <c r="Y41" s="16">
        <f>W41/V41*100</f>
        <v>10.419780361682166</v>
      </c>
      <c r="Z41" s="16"/>
      <c r="AA41" s="16">
        <f t="shared" ref="AA41" si="10">V41*E41</f>
        <v>404.6</v>
      </c>
      <c r="AB41" s="16"/>
      <c r="AC41" s="16"/>
    </row>
    <row r="42" spans="1:29" ht="68.25" customHeight="1">
      <c r="A42" s="19"/>
      <c r="B42" s="19"/>
      <c r="C42" s="20"/>
      <c r="D42" s="21"/>
      <c r="E42" s="22"/>
      <c r="F42" s="22"/>
      <c r="G42" s="22"/>
      <c r="H42" s="17" t="s">
        <v>53</v>
      </c>
      <c r="I42" s="18"/>
      <c r="J42" s="18"/>
      <c r="K42" s="18"/>
      <c r="L42" s="18"/>
      <c r="M42" s="18"/>
      <c r="N42" s="18"/>
      <c r="O42" s="17" t="s">
        <v>70</v>
      </c>
      <c r="P42" s="18"/>
      <c r="Q42" s="18"/>
      <c r="R42" s="17" t="s">
        <v>71</v>
      </c>
      <c r="S42" s="18"/>
      <c r="T42" s="18"/>
      <c r="U42" s="18"/>
      <c r="V42" s="16"/>
      <c r="W42" s="16"/>
      <c r="X42" s="16"/>
      <c r="Y42" s="16"/>
      <c r="Z42" s="16"/>
      <c r="AA42" s="16"/>
      <c r="AB42" s="16"/>
      <c r="AC42" s="16"/>
    </row>
    <row r="43" spans="1:29" ht="68.25" customHeight="1">
      <c r="A43" s="19">
        <v>14</v>
      </c>
      <c r="B43" s="19"/>
      <c r="C43" s="20" t="s">
        <v>30</v>
      </c>
      <c r="D43" s="21" t="s">
        <v>17</v>
      </c>
      <c r="E43" s="22" t="s">
        <v>61</v>
      </c>
      <c r="F43" s="22"/>
      <c r="G43" s="22"/>
      <c r="H43" s="16">
        <v>190.4</v>
      </c>
      <c r="I43" s="16"/>
      <c r="J43" s="16"/>
      <c r="K43" s="16"/>
      <c r="L43" s="16"/>
      <c r="M43" s="16"/>
      <c r="N43" s="16"/>
      <c r="O43" s="16">
        <v>330</v>
      </c>
      <c r="P43" s="16"/>
      <c r="Q43" s="16"/>
      <c r="R43" s="16">
        <v>345</v>
      </c>
      <c r="S43" s="16"/>
      <c r="T43" s="16"/>
      <c r="U43" s="16"/>
      <c r="V43" s="16">
        <f>ROUND(AVERAGE(H43,O43,R43),2)</f>
        <v>288.47000000000003</v>
      </c>
      <c r="W43" s="16">
        <f>STDEV(H43,O43,R43)</f>
        <v>85.258743442144151</v>
      </c>
      <c r="X43" s="16"/>
      <c r="Y43" s="16">
        <f>W43/V43*100</f>
        <v>29.55549743201863</v>
      </c>
      <c r="Z43" s="16"/>
      <c r="AA43" s="16">
        <f t="shared" ref="AA43" si="11">V43*E43</f>
        <v>2307.7600000000002</v>
      </c>
      <c r="AB43" s="16"/>
      <c r="AC43" s="16"/>
    </row>
    <row r="44" spans="1:29" ht="68.25" customHeight="1">
      <c r="A44" s="19"/>
      <c r="B44" s="19"/>
      <c r="C44" s="20"/>
      <c r="D44" s="21"/>
      <c r="E44" s="22"/>
      <c r="F44" s="22"/>
      <c r="G44" s="22"/>
      <c r="H44" s="17" t="s">
        <v>53</v>
      </c>
      <c r="I44" s="18"/>
      <c r="J44" s="18"/>
      <c r="K44" s="18"/>
      <c r="L44" s="18"/>
      <c r="M44" s="18"/>
      <c r="N44" s="18"/>
      <c r="O44" s="17" t="s">
        <v>70</v>
      </c>
      <c r="P44" s="18"/>
      <c r="Q44" s="18"/>
      <c r="R44" s="17" t="s">
        <v>71</v>
      </c>
      <c r="S44" s="18"/>
      <c r="T44" s="18"/>
      <c r="U44" s="18"/>
      <c r="V44" s="16"/>
      <c r="W44" s="16"/>
      <c r="X44" s="16"/>
      <c r="Y44" s="16"/>
      <c r="Z44" s="16"/>
      <c r="AA44" s="16"/>
      <c r="AB44" s="16"/>
      <c r="AC44" s="16"/>
    </row>
    <row r="45" spans="1:29" ht="68.25" customHeight="1">
      <c r="A45" s="19">
        <v>15</v>
      </c>
      <c r="B45" s="19"/>
      <c r="C45" s="20" t="s">
        <v>32</v>
      </c>
      <c r="D45" s="21" t="s">
        <v>17</v>
      </c>
      <c r="E45" s="22" t="s">
        <v>62</v>
      </c>
      <c r="F45" s="22"/>
      <c r="G45" s="22"/>
      <c r="H45" s="16">
        <v>69</v>
      </c>
      <c r="I45" s="16"/>
      <c r="J45" s="16"/>
      <c r="K45" s="16"/>
      <c r="L45" s="16"/>
      <c r="M45" s="16"/>
      <c r="N45" s="16"/>
      <c r="O45" s="16">
        <v>100</v>
      </c>
      <c r="P45" s="16"/>
      <c r="Q45" s="16"/>
      <c r="R45" s="16">
        <v>102.99</v>
      </c>
      <c r="S45" s="16"/>
      <c r="T45" s="16"/>
      <c r="U45" s="16"/>
      <c r="V45" s="16">
        <f>ROUND(AVERAGE(H45,O45,R45),2)</f>
        <v>90.66</v>
      </c>
      <c r="W45" s="16">
        <f>STDEV(H45,O45,R45)</f>
        <v>18.820468467424842</v>
      </c>
      <c r="X45" s="16"/>
      <c r="Y45" s="16">
        <f>W45/V45*100</f>
        <v>20.759396059370001</v>
      </c>
      <c r="Z45" s="16"/>
      <c r="AA45" s="16">
        <f t="shared" ref="AA45" si="12">V45*E45</f>
        <v>13599</v>
      </c>
      <c r="AB45" s="16"/>
      <c r="AC45" s="16"/>
    </row>
    <row r="46" spans="1:29" ht="68.25" customHeight="1">
      <c r="A46" s="19"/>
      <c r="B46" s="19"/>
      <c r="C46" s="20"/>
      <c r="D46" s="21"/>
      <c r="E46" s="22"/>
      <c r="F46" s="22"/>
      <c r="G46" s="22"/>
      <c r="H46" s="17" t="s">
        <v>53</v>
      </c>
      <c r="I46" s="18"/>
      <c r="J46" s="18"/>
      <c r="K46" s="18"/>
      <c r="L46" s="18"/>
      <c r="M46" s="18"/>
      <c r="N46" s="18"/>
      <c r="O46" s="17" t="s">
        <v>70</v>
      </c>
      <c r="P46" s="18"/>
      <c r="Q46" s="18"/>
      <c r="R46" s="17" t="s">
        <v>71</v>
      </c>
      <c r="S46" s="18"/>
      <c r="T46" s="18"/>
      <c r="U46" s="18"/>
      <c r="V46" s="16"/>
      <c r="W46" s="16"/>
      <c r="X46" s="16"/>
      <c r="Y46" s="16"/>
      <c r="Z46" s="16"/>
      <c r="AA46" s="16"/>
      <c r="AB46" s="16"/>
      <c r="AC46" s="16"/>
    </row>
    <row r="47" spans="1:29" ht="68.25" customHeight="1">
      <c r="A47" s="19">
        <v>16</v>
      </c>
      <c r="B47" s="19"/>
      <c r="C47" s="20" t="s">
        <v>33</v>
      </c>
      <c r="D47" s="21" t="s">
        <v>15</v>
      </c>
      <c r="E47" s="22" t="s">
        <v>61</v>
      </c>
      <c r="F47" s="22"/>
      <c r="G47" s="22"/>
      <c r="H47" s="16">
        <v>540.79999999999995</v>
      </c>
      <c r="I47" s="16"/>
      <c r="J47" s="16"/>
      <c r="K47" s="16"/>
      <c r="L47" s="16"/>
      <c r="M47" s="16"/>
      <c r="N47" s="16"/>
      <c r="O47" s="16">
        <v>416</v>
      </c>
      <c r="P47" s="16"/>
      <c r="Q47" s="16"/>
      <c r="R47" s="16">
        <v>448</v>
      </c>
      <c r="S47" s="16"/>
      <c r="T47" s="16"/>
      <c r="U47" s="16"/>
      <c r="V47" s="16">
        <f>ROUND(AVERAGE(H47,O47,R47),2)</f>
        <v>468.27</v>
      </c>
      <c r="W47" s="16">
        <f>STDEV(H47,O47,R47)</f>
        <v>64.821395644750623</v>
      </c>
      <c r="X47" s="16"/>
      <c r="Y47" s="16">
        <f>W47/V47*100</f>
        <v>13.842739369327658</v>
      </c>
      <c r="Z47" s="16"/>
      <c r="AA47" s="16">
        <f t="shared" ref="AA47" si="13">V47*E47</f>
        <v>3746.16</v>
      </c>
      <c r="AB47" s="16"/>
      <c r="AC47" s="16"/>
    </row>
    <row r="48" spans="1:29" ht="68.25" customHeight="1">
      <c r="A48" s="19"/>
      <c r="B48" s="19"/>
      <c r="C48" s="20"/>
      <c r="D48" s="21"/>
      <c r="E48" s="22"/>
      <c r="F48" s="22"/>
      <c r="G48" s="22"/>
      <c r="H48" s="17" t="s">
        <v>53</v>
      </c>
      <c r="I48" s="18"/>
      <c r="J48" s="18"/>
      <c r="K48" s="18"/>
      <c r="L48" s="18"/>
      <c r="M48" s="18"/>
      <c r="N48" s="18"/>
      <c r="O48" s="17" t="s">
        <v>70</v>
      </c>
      <c r="P48" s="18"/>
      <c r="Q48" s="18"/>
      <c r="R48" s="17" t="s">
        <v>71</v>
      </c>
      <c r="S48" s="18"/>
      <c r="T48" s="18"/>
      <c r="U48" s="18"/>
      <c r="V48" s="16"/>
      <c r="W48" s="16"/>
      <c r="X48" s="16"/>
      <c r="Y48" s="16"/>
      <c r="Z48" s="16"/>
      <c r="AA48" s="16"/>
      <c r="AB48" s="16"/>
      <c r="AC48" s="16"/>
    </row>
    <row r="49" spans="1:29" ht="68.25" customHeight="1">
      <c r="A49" s="19">
        <v>17</v>
      </c>
      <c r="B49" s="19"/>
      <c r="C49" s="20" t="s">
        <v>34</v>
      </c>
      <c r="D49" s="21" t="s">
        <v>15</v>
      </c>
      <c r="E49" s="22" t="s">
        <v>63</v>
      </c>
      <c r="F49" s="22"/>
      <c r="G49" s="22"/>
      <c r="H49" s="16">
        <v>618.79999999999995</v>
      </c>
      <c r="I49" s="16"/>
      <c r="J49" s="16"/>
      <c r="K49" s="16"/>
      <c r="L49" s="16"/>
      <c r="M49" s="16"/>
      <c r="N49" s="16"/>
      <c r="O49" s="16">
        <v>568</v>
      </c>
      <c r="P49" s="16"/>
      <c r="Q49" s="16"/>
      <c r="R49" s="42">
        <v>590</v>
      </c>
      <c r="S49" s="42"/>
      <c r="T49" s="42"/>
      <c r="U49" s="42"/>
      <c r="V49" s="16">
        <f>ROUND(AVERAGE(H49,O49,R49),2)</f>
        <v>592.27</v>
      </c>
      <c r="W49" s="16">
        <f>STDEV(H49,O49,R49)</f>
        <v>25.475740093926749</v>
      </c>
      <c r="X49" s="16"/>
      <c r="Y49" s="16">
        <f>W49/V49*100</f>
        <v>4.3013727006140359</v>
      </c>
      <c r="Z49" s="16"/>
      <c r="AA49" s="16">
        <f t="shared" ref="AA49" si="14">V49*E49</f>
        <v>24875.34</v>
      </c>
      <c r="AB49" s="16"/>
      <c r="AC49" s="16"/>
    </row>
    <row r="50" spans="1:29" ht="68.25" customHeight="1">
      <c r="A50" s="19"/>
      <c r="B50" s="19"/>
      <c r="C50" s="20"/>
      <c r="D50" s="21"/>
      <c r="E50" s="22"/>
      <c r="F50" s="22"/>
      <c r="G50" s="22"/>
      <c r="H50" s="17" t="s">
        <v>53</v>
      </c>
      <c r="I50" s="18"/>
      <c r="J50" s="18"/>
      <c r="K50" s="18"/>
      <c r="L50" s="18"/>
      <c r="M50" s="18"/>
      <c r="N50" s="18"/>
      <c r="O50" s="17" t="s">
        <v>70</v>
      </c>
      <c r="P50" s="18"/>
      <c r="Q50" s="18"/>
      <c r="R50" s="17" t="s">
        <v>71</v>
      </c>
      <c r="S50" s="18"/>
      <c r="T50" s="18"/>
      <c r="U50" s="18"/>
      <c r="V50" s="16"/>
      <c r="W50" s="16"/>
      <c r="X50" s="16"/>
      <c r="Y50" s="16"/>
      <c r="Z50" s="16"/>
      <c r="AA50" s="16"/>
      <c r="AB50" s="16"/>
      <c r="AC50" s="16"/>
    </row>
    <row r="51" spans="1:29" ht="68.25" customHeight="1">
      <c r="A51" s="19">
        <v>18</v>
      </c>
      <c r="B51" s="19"/>
      <c r="C51" s="20" t="s">
        <v>35</v>
      </c>
      <c r="D51" s="21" t="s">
        <v>17</v>
      </c>
      <c r="E51" s="22" t="s">
        <v>45</v>
      </c>
      <c r="F51" s="22"/>
      <c r="G51" s="22"/>
      <c r="H51" s="16">
        <v>33.700000000000003</v>
      </c>
      <c r="I51" s="16"/>
      <c r="J51" s="16"/>
      <c r="K51" s="16"/>
      <c r="L51" s="16"/>
      <c r="M51" s="16"/>
      <c r="N51" s="16"/>
      <c r="O51" s="16">
        <v>30</v>
      </c>
      <c r="P51" s="16"/>
      <c r="Q51" s="16"/>
      <c r="R51" s="16">
        <v>35</v>
      </c>
      <c r="S51" s="16"/>
      <c r="T51" s="16"/>
      <c r="U51" s="16"/>
      <c r="V51" s="16">
        <f>ROUND(AVERAGE(H51,O51,R51),2)</f>
        <v>32.9</v>
      </c>
      <c r="W51" s="16">
        <f>STDEV(H51,O51,R51)</f>
        <v>2.5942243542146168</v>
      </c>
      <c r="X51" s="16"/>
      <c r="Y51" s="16">
        <f>W51/V51*100</f>
        <v>7.8851804079471632</v>
      </c>
      <c r="Z51" s="16"/>
      <c r="AA51" s="16">
        <f t="shared" ref="AA51" si="15">V51*E51</f>
        <v>1316</v>
      </c>
      <c r="AB51" s="16"/>
      <c r="AC51" s="16"/>
    </row>
    <row r="52" spans="1:29" ht="68.25" customHeight="1">
      <c r="A52" s="19"/>
      <c r="B52" s="19"/>
      <c r="C52" s="20"/>
      <c r="D52" s="21"/>
      <c r="E52" s="22"/>
      <c r="F52" s="22"/>
      <c r="G52" s="22"/>
      <c r="H52" s="17" t="s">
        <v>53</v>
      </c>
      <c r="I52" s="18"/>
      <c r="J52" s="18"/>
      <c r="K52" s="18"/>
      <c r="L52" s="18"/>
      <c r="M52" s="18"/>
      <c r="N52" s="18"/>
      <c r="O52" s="17" t="s">
        <v>70</v>
      </c>
      <c r="P52" s="18"/>
      <c r="Q52" s="18"/>
      <c r="R52" s="17" t="s">
        <v>71</v>
      </c>
      <c r="S52" s="18"/>
      <c r="T52" s="18"/>
      <c r="U52" s="18"/>
      <c r="V52" s="16"/>
      <c r="W52" s="16"/>
      <c r="X52" s="16"/>
      <c r="Y52" s="16"/>
      <c r="Z52" s="16"/>
      <c r="AA52" s="16"/>
      <c r="AB52" s="16"/>
      <c r="AC52" s="16"/>
    </row>
    <row r="53" spans="1:29" ht="68.25" customHeight="1">
      <c r="A53" s="19">
        <v>19</v>
      </c>
      <c r="B53" s="19"/>
      <c r="C53" s="20" t="s">
        <v>37</v>
      </c>
      <c r="D53" s="21" t="s">
        <v>15</v>
      </c>
      <c r="E53" s="22" t="s">
        <v>38</v>
      </c>
      <c r="F53" s="22"/>
      <c r="G53" s="22"/>
      <c r="H53" s="16">
        <v>516.6</v>
      </c>
      <c r="I53" s="16"/>
      <c r="J53" s="16"/>
      <c r="K53" s="16"/>
      <c r="L53" s="16"/>
      <c r="M53" s="16"/>
      <c r="N53" s="16"/>
      <c r="O53" s="16">
        <v>675</v>
      </c>
      <c r="P53" s="16"/>
      <c r="Q53" s="16"/>
      <c r="R53" s="16">
        <v>712</v>
      </c>
      <c r="S53" s="16"/>
      <c r="T53" s="16"/>
      <c r="U53" s="16"/>
      <c r="V53" s="16">
        <f>ROUND(AVERAGE(H53,O53,R53),2)</f>
        <v>634.53</v>
      </c>
      <c r="W53" s="16">
        <f>STDEV(H53,O53,R53)</f>
        <v>103.79524716158001</v>
      </c>
      <c r="X53" s="16"/>
      <c r="Y53" s="16">
        <f>W53/V53*100</f>
        <v>16.357815573980744</v>
      </c>
      <c r="Z53" s="16"/>
      <c r="AA53" s="16">
        <f t="shared" ref="AA53" si="16">V53*E53</f>
        <v>4441.71</v>
      </c>
      <c r="AB53" s="16"/>
      <c r="AC53" s="16"/>
    </row>
    <row r="54" spans="1:29" ht="68.25" customHeight="1">
      <c r="A54" s="19"/>
      <c r="B54" s="19"/>
      <c r="C54" s="20"/>
      <c r="D54" s="21"/>
      <c r="E54" s="22"/>
      <c r="F54" s="22"/>
      <c r="G54" s="22"/>
      <c r="H54" s="17" t="s">
        <v>53</v>
      </c>
      <c r="I54" s="18"/>
      <c r="J54" s="18"/>
      <c r="K54" s="18"/>
      <c r="L54" s="18"/>
      <c r="M54" s="18"/>
      <c r="N54" s="18"/>
      <c r="O54" s="17" t="s">
        <v>70</v>
      </c>
      <c r="P54" s="18"/>
      <c r="Q54" s="18"/>
      <c r="R54" s="17" t="s">
        <v>71</v>
      </c>
      <c r="S54" s="18"/>
      <c r="T54" s="18"/>
      <c r="U54" s="18"/>
      <c r="V54" s="16"/>
      <c r="W54" s="16"/>
      <c r="X54" s="16"/>
      <c r="Y54" s="16"/>
      <c r="Z54" s="16"/>
      <c r="AA54" s="16"/>
      <c r="AB54" s="16"/>
      <c r="AC54" s="16"/>
    </row>
    <row r="55" spans="1:29" ht="68.25" customHeight="1">
      <c r="A55" s="19">
        <v>20</v>
      </c>
      <c r="B55" s="19"/>
      <c r="C55" s="20" t="s">
        <v>39</v>
      </c>
      <c r="D55" s="21" t="s">
        <v>17</v>
      </c>
      <c r="E55" s="22" t="s">
        <v>41</v>
      </c>
      <c r="F55" s="22"/>
      <c r="G55" s="22"/>
      <c r="H55" s="16">
        <v>69</v>
      </c>
      <c r="I55" s="16"/>
      <c r="J55" s="16"/>
      <c r="K55" s="16"/>
      <c r="L55" s="16"/>
      <c r="M55" s="16"/>
      <c r="N55" s="16"/>
      <c r="O55" s="16">
        <v>55</v>
      </c>
      <c r="P55" s="16"/>
      <c r="Q55" s="16"/>
      <c r="R55" s="16">
        <v>85</v>
      </c>
      <c r="S55" s="16"/>
      <c r="T55" s="16"/>
      <c r="U55" s="16"/>
      <c r="V55" s="16">
        <f>ROUND(AVERAGE(H55,O55,R55),2)</f>
        <v>69.67</v>
      </c>
      <c r="W55" s="16">
        <f>STDEV(H55,O55,R55)</f>
        <v>15.011106998930259</v>
      </c>
      <c r="X55" s="16"/>
      <c r="Y55" s="16">
        <f>W55/V55*100</f>
        <v>21.546012629439154</v>
      </c>
      <c r="Z55" s="16"/>
      <c r="AA55" s="16">
        <f t="shared" ref="AA55" si="17">V55*E55</f>
        <v>1393.4</v>
      </c>
      <c r="AB55" s="16"/>
      <c r="AC55" s="16"/>
    </row>
    <row r="56" spans="1:29" ht="68.25" customHeight="1">
      <c r="A56" s="19"/>
      <c r="B56" s="19"/>
      <c r="C56" s="20"/>
      <c r="D56" s="21"/>
      <c r="E56" s="22"/>
      <c r="F56" s="22"/>
      <c r="G56" s="22"/>
      <c r="H56" s="17" t="s">
        <v>53</v>
      </c>
      <c r="I56" s="18"/>
      <c r="J56" s="18"/>
      <c r="K56" s="18"/>
      <c r="L56" s="18"/>
      <c r="M56" s="18"/>
      <c r="N56" s="18"/>
      <c r="O56" s="17" t="s">
        <v>70</v>
      </c>
      <c r="P56" s="18"/>
      <c r="Q56" s="18"/>
      <c r="R56" s="17" t="s">
        <v>71</v>
      </c>
      <c r="S56" s="18"/>
      <c r="T56" s="18"/>
      <c r="U56" s="18"/>
      <c r="V56" s="16"/>
      <c r="W56" s="16"/>
      <c r="X56" s="16"/>
      <c r="Y56" s="16"/>
      <c r="Z56" s="16"/>
      <c r="AA56" s="16"/>
      <c r="AB56" s="16"/>
      <c r="AC56" s="16"/>
    </row>
    <row r="57" spans="1:29" ht="68.25" customHeight="1">
      <c r="A57" s="19">
        <v>21</v>
      </c>
      <c r="B57" s="19"/>
      <c r="C57" s="20" t="s">
        <v>40</v>
      </c>
      <c r="D57" s="21" t="s">
        <v>17</v>
      </c>
      <c r="E57" s="22" t="s">
        <v>41</v>
      </c>
      <c r="F57" s="22"/>
      <c r="G57" s="22"/>
      <c r="H57" s="16">
        <v>79.8</v>
      </c>
      <c r="I57" s="16"/>
      <c r="J57" s="16"/>
      <c r="K57" s="16"/>
      <c r="L57" s="16"/>
      <c r="M57" s="16"/>
      <c r="N57" s="16"/>
      <c r="O57" s="16">
        <v>55</v>
      </c>
      <c r="P57" s="16"/>
      <c r="Q57" s="16"/>
      <c r="R57" s="42">
        <v>70</v>
      </c>
      <c r="S57" s="42"/>
      <c r="T57" s="42"/>
      <c r="U57" s="42"/>
      <c r="V57" s="16">
        <f>ROUND(AVERAGE(H57,O57,R57),2)</f>
        <v>68.27</v>
      </c>
      <c r="W57" s="16">
        <f>STDEV(H57,O57,R57)</f>
        <v>12.490529745904791</v>
      </c>
      <c r="X57" s="16"/>
      <c r="Y57" s="16">
        <f>W57/V57*100</f>
        <v>18.29578108379199</v>
      </c>
      <c r="Z57" s="16"/>
      <c r="AA57" s="16">
        <f t="shared" ref="AA57" si="18">V57*E57</f>
        <v>1365.3999999999999</v>
      </c>
      <c r="AB57" s="16"/>
      <c r="AC57" s="16"/>
    </row>
    <row r="58" spans="1:29" ht="68.25" customHeight="1">
      <c r="A58" s="19"/>
      <c r="B58" s="19"/>
      <c r="C58" s="20"/>
      <c r="D58" s="21"/>
      <c r="E58" s="22"/>
      <c r="F58" s="22"/>
      <c r="G58" s="22"/>
      <c r="H58" s="17" t="s">
        <v>53</v>
      </c>
      <c r="I58" s="18"/>
      <c r="J58" s="18"/>
      <c r="K58" s="18"/>
      <c r="L58" s="18"/>
      <c r="M58" s="18"/>
      <c r="N58" s="18"/>
      <c r="O58" s="17" t="s">
        <v>70</v>
      </c>
      <c r="P58" s="18"/>
      <c r="Q58" s="18"/>
      <c r="R58" s="17" t="s">
        <v>71</v>
      </c>
      <c r="S58" s="18"/>
      <c r="T58" s="18"/>
      <c r="U58" s="18"/>
      <c r="V58" s="16"/>
      <c r="W58" s="16"/>
      <c r="X58" s="16"/>
      <c r="Y58" s="16"/>
      <c r="Z58" s="16"/>
      <c r="AA58" s="16"/>
      <c r="AB58" s="16"/>
      <c r="AC58" s="16"/>
    </row>
    <row r="59" spans="1:29" ht="68.25" customHeight="1">
      <c r="A59" s="19">
        <v>22</v>
      </c>
      <c r="B59" s="19"/>
      <c r="C59" s="20" t="s">
        <v>58</v>
      </c>
      <c r="D59" s="21" t="s">
        <v>15</v>
      </c>
      <c r="E59" s="22" t="s">
        <v>59</v>
      </c>
      <c r="F59" s="22"/>
      <c r="G59" s="22"/>
      <c r="H59" s="16">
        <v>26</v>
      </c>
      <c r="I59" s="16"/>
      <c r="J59" s="16"/>
      <c r="K59" s="16"/>
      <c r="L59" s="16"/>
      <c r="M59" s="16"/>
      <c r="N59" s="16"/>
      <c r="O59" s="16">
        <v>42.5</v>
      </c>
      <c r="P59" s="16"/>
      <c r="Q59" s="16"/>
      <c r="R59" s="16">
        <v>43.8</v>
      </c>
      <c r="S59" s="16"/>
      <c r="T59" s="16"/>
      <c r="U59" s="16"/>
      <c r="V59" s="16">
        <f>ROUND(AVERAGE(H59,O59,R59),2)</f>
        <v>37.43</v>
      </c>
      <c r="W59" s="16">
        <f>STDEV(H59,O59,R59)</f>
        <v>9.9228692087184704</v>
      </c>
      <c r="X59" s="16"/>
      <c r="Y59" s="16">
        <f>W59/V59*100</f>
        <v>26.510470768684129</v>
      </c>
      <c r="Z59" s="16"/>
      <c r="AA59" s="16">
        <f t="shared" ref="AA59" si="19">V59*E59</f>
        <v>2245.8000000000002</v>
      </c>
      <c r="AB59" s="16"/>
      <c r="AC59" s="16"/>
    </row>
    <row r="60" spans="1:29" ht="68.25" customHeight="1">
      <c r="A60" s="19"/>
      <c r="B60" s="19"/>
      <c r="C60" s="20"/>
      <c r="D60" s="21"/>
      <c r="E60" s="22"/>
      <c r="F60" s="22"/>
      <c r="G60" s="22"/>
      <c r="H60" s="17" t="s">
        <v>53</v>
      </c>
      <c r="I60" s="18"/>
      <c r="J60" s="18"/>
      <c r="K60" s="18"/>
      <c r="L60" s="18"/>
      <c r="M60" s="18"/>
      <c r="N60" s="18"/>
      <c r="O60" s="17" t="s">
        <v>70</v>
      </c>
      <c r="P60" s="18"/>
      <c r="Q60" s="18"/>
      <c r="R60" s="17" t="s">
        <v>71</v>
      </c>
      <c r="S60" s="18"/>
      <c r="T60" s="18"/>
      <c r="U60" s="18"/>
      <c r="V60" s="16"/>
      <c r="W60" s="16"/>
      <c r="X60" s="16"/>
      <c r="Y60" s="16"/>
      <c r="Z60" s="16"/>
      <c r="AA60" s="16"/>
      <c r="AB60" s="16"/>
      <c r="AC60" s="16"/>
    </row>
    <row r="61" spans="1:29" ht="68.25" customHeight="1">
      <c r="A61" s="19">
        <v>23</v>
      </c>
      <c r="B61" s="19"/>
      <c r="C61" s="20" t="s">
        <v>42</v>
      </c>
      <c r="D61" s="21" t="s">
        <v>17</v>
      </c>
      <c r="E61" s="22" t="s">
        <v>66</v>
      </c>
      <c r="F61" s="22"/>
      <c r="G61" s="22"/>
      <c r="H61" s="16">
        <v>20</v>
      </c>
      <c r="I61" s="16"/>
      <c r="J61" s="16"/>
      <c r="K61" s="16"/>
      <c r="L61" s="16"/>
      <c r="M61" s="16"/>
      <c r="N61" s="16"/>
      <c r="O61" s="16">
        <v>35</v>
      </c>
      <c r="P61" s="16"/>
      <c r="Q61" s="16"/>
      <c r="R61" s="16">
        <v>38</v>
      </c>
      <c r="S61" s="16"/>
      <c r="T61" s="16"/>
      <c r="U61" s="16"/>
      <c r="V61" s="16">
        <f>ROUND(AVERAGE(H61,O61,R61),2)</f>
        <v>31</v>
      </c>
      <c r="W61" s="16">
        <f>STDEV(H61,O61,R61)</f>
        <v>9.6436507609929549</v>
      </c>
      <c r="X61" s="16"/>
      <c r="Y61" s="16">
        <f>W61/V61*100</f>
        <v>31.108550841912759</v>
      </c>
      <c r="Z61" s="16"/>
      <c r="AA61" s="16">
        <f t="shared" ref="AA61" si="20">V61*E61</f>
        <v>2294</v>
      </c>
      <c r="AB61" s="16"/>
      <c r="AC61" s="16"/>
    </row>
    <row r="62" spans="1:29" ht="68.25" customHeight="1">
      <c r="A62" s="19"/>
      <c r="B62" s="19"/>
      <c r="C62" s="20"/>
      <c r="D62" s="21"/>
      <c r="E62" s="22"/>
      <c r="F62" s="22"/>
      <c r="G62" s="22"/>
      <c r="H62" s="17" t="s">
        <v>53</v>
      </c>
      <c r="I62" s="18"/>
      <c r="J62" s="18"/>
      <c r="K62" s="18"/>
      <c r="L62" s="18"/>
      <c r="M62" s="18"/>
      <c r="N62" s="18"/>
      <c r="O62" s="17" t="s">
        <v>70</v>
      </c>
      <c r="P62" s="18"/>
      <c r="Q62" s="18"/>
      <c r="R62" s="17" t="s">
        <v>71</v>
      </c>
      <c r="S62" s="18"/>
      <c r="T62" s="18"/>
      <c r="U62" s="18"/>
      <c r="V62" s="16"/>
      <c r="W62" s="16"/>
      <c r="X62" s="16"/>
      <c r="Y62" s="16"/>
      <c r="Z62" s="16"/>
      <c r="AA62" s="16"/>
      <c r="AB62" s="16"/>
      <c r="AC62" s="16"/>
    </row>
    <row r="63" spans="1:29" ht="68.25" customHeight="1">
      <c r="A63" s="19">
        <v>24</v>
      </c>
      <c r="B63" s="19"/>
      <c r="C63" s="20" t="s">
        <v>44</v>
      </c>
      <c r="D63" s="21" t="s">
        <v>17</v>
      </c>
      <c r="E63" s="22" t="s">
        <v>67</v>
      </c>
      <c r="F63" s="22"/>
      <c r="G63" s="22"/>
      <c r="H63" s="16">
        <v>70.2</v>
      </c>
      <c r="I63" s="16"/>
      <c r="J63" s="16"/>
      <c r="K63" s="16"/>
      <c r="L63" s="16"/>
      <c r="M63" s="16"/>
      <c r="N63" s="16"/>
      <c r="O63" s="16">
        <v>53.05</v>
      </c>
      <c r="P63" s="16"/>
      <c r="Q63" s="16"/>
      <c r="R63" s="16">
        <v>60</v>
      </c>
      <c r="S63" s="16"/>
      <c r="T63" s="16"/>
      <c r="U63" s="16"/>
      <c r="V63" s="16">
        <f>ROUND(AVERAGE(H63,O63,R63),2)</f>
        <v>61.08</v>
      </c>
      <c r="W63" s="16">
        <f>STDEV(H63,O63,R63)</f>
        <v>8.6261714180354918</v>
      </c>
      <c r="X63" s="16"/>
      <c r="Y63" s="16">
        <f>W63/V63*100</f>
        <v>14.122742989580045</v>
      </c>
      <c r="Z63" s="16"/>
      <c r="AA63" s="16">
        <f t="shared" ref="AA63" si="21">V63*E63</f>
        <v>1404.84</v>
      </c>
      <c r="AB63" s="16"/>
      <c r="AC63" s="16"/>
    </row>
    <row r="64" spans="1:29" ht="68.25" customHeight="1">
      <c r="A64" s="19"/>
      <c r="B64" s="19"/>
      <c r="C64" s="20"/>
      <c r="D64" s="21"/>
      <c r="E64" s="22"/>
      <c r="F64" s="22"/>
      <c r="G64" s="22"/>
      <c r="H64" s="17" t="s">
        <v>53</v>
      </c>
      <c r="I64" s="18"/>
      <c r="J64" s="18"/>
      <c r="K64" s="18"/>
      <c r="L64" s="18"/>
      <c r="M64" s="18"/>
      <c r="N64" s="18"/>
      <c r="O64" s="17" t="s">
        <v>70</v>
      </c>
      <c r="P64" s="18"/>
      <c r="Q64" s="18"/>
      <c r="R64" s="17" t="s">
        <v>71</v>
      </c>
      <c r="S64" s="18"/>
      <c r="T64" s="18"/>
      <c r="U64" s="18"/>
      <c r="V64" s="16"/>
      <c r="W64" s="16"/>
      <c r="X64" s="16"/>
      <c r="Y64" s="16"/>
      <c r="Z64" s="16"/>
      <c r="AA64" s="16"/>
      <c r="AB64" s="16"/>
      <c r="AC64" s="16"/>
    </row>
    <row r="65" spans="1:30" ht="68.25" customHeight="1">
      <c r="A65" s="19">
        <v>25</v>
      </c>
      <c r="B65" s="19"/>
      <c r="C65" s="20" t="s">
        <v>46</v>
      </c>
      <c r="D65" s="21" t="s">
        <v>49</v>
      </c>
      <c r="E65" s="22" t="s">
        <v>50</v>
      </c>
      <c r="F65" s="22"/>
      <c r="G65" s="22"/>
      <c r="H65" s="16">
        <v>2620</v>
      </c>
      <c r="I65" s="16"/>
      <c r="J65" s="16"/>
      <c r="K65" s="16"/>
      <c r="L65" s="16"/>
      <c r="M65" s="16"/>
      <c r="N65" s="16"/>
      <c r="O65" s="16">
        <v>3035.5</v>
      </c>
      <c r="P65" s="16"/>
      <c r="Q65" s="16"/>
      <c r="R65" s="16">
        <v>3152</v>
      </c>
      <c r="S65" s="16"/>
      <c r="T65" s="16"/>
      <c r="U65" s="16"/>
      <c r="V65" s="16">
        <f>ROUND(AVERAGE(H65,O65,R65),2)</f>
        <v>2935.83</v>
      </c>
      <c r="W65" s="16">
        <f>STDEV(H65,O65,R65)</f>
        <v>279.65350584845874</v>
      </c>
      <c r="X65" s="16"/>
      <c r="Y65" s="16">
        <f>W65/V65*100</f>
        <v>9.5255347158540769</v>
      </c>
      <c r="Z65" s="16"/>
      <c r="AA65" s="16">
        <f t="shared" ref="AA65" si="22">V65*E65</f>
        <v>2935.83</v>
      </c>
      <c r="AB65" s="16"/>
      <c r="AC65" s="16"/>
    </row>
    <row r="66" spans="1:30" ht="68.25" customHeight="1">
      <c r="A66" s="19"/>
      <c r="B66" s="19"/>
      <c r="C66" s="20"/>
      <c r="D66" s="21"/>
      <c r="E66" s="22"/>
      <c r="F66" s="22"/>
      <c r="G66" s="22"/>
      <c r="H66" s="17" t="s">
        <v>53</v>
      </c>
      <c r="I66" s="18"/>
      <c r="J66" s="18"/>
      <c r="K66" s="18"/>
      <c r="L66" s="18"/>
      <c r="M66" s="18"/>
      <c r="N66" s="18"/>
      <c r="O66" s="17" t="s">
        <v>70</v>
      </c>
      <c r="P66" s="18"/>
      <c r="Q66" s="18"/>
      <c r="R66" s="17" t="s">
        <v>71</v>
      </c>
      <c r="S66" s="18"/>
      <c r="T66" s="18"/>
      <c r="U66" s="18"/>
      <c r="V66" s="16"/>
      <c r="W66" s="16"/>
      <c r="X66" s="16"/>
      <c r="Y66" s="16"/>
      <c r="Z66" s="16"/>
      <c r="AA66" s="16"/>
      <c r="AB66" s="16"/>
      <c r="AC66" s="16"/>
    </row>
    <row r="67" spans="1:30" ht="68.25" customHeight="1">
      <c r="A67" s="19">
        <v>26</v>
      </c>
      <c r="B67" s="19"/>
      <c r="C67" s="20" t="s">
        <v>47</v>
      </c>
      <c r="D67" s="21" t="s">
        <v>17</v>
      </c>
      <c r="E67" s="22" t="s">
        <v>27</v>
      </c>
      <c r="F67" s="22"/>
      <c r="G67" s="22"/>
      <c r="H67" s="16">
        <v>140.4</v>
      </c>
      <c r="I67" s="16"/>
      <c r="J67" s="16"/>
      <c r="K67" s="16"/>
      <c r="L67" s="16"/>
      <c r="M67" s="16"/>
      <c r="N67" s="16"/>
      <c r="O67" s="16">
        <v>155</v>
      </c>
      <c r="P67" s="16"/>
      <c r="Q67" s="16"/>
      <c r="R67" s="16">
        <v>158</v>
      </c>
      <c r="S67" s="16"/>
      <c r="T67" s="16"/>
      <c r="U67" s="16"/>
      <c r="V67" s="16">
        <f>ROUND(AVERAGE(H67,O67,R67),2)</f>
        <v>151.13</v>
      </c>
      <c r="W67" s="16">
        <f>STDEV(H67,O67,R67)</f>
        <v>9.4155899089405306</v>
      </c>
      <c r="X67" s="16"/>
      <c r="Y67" s="16">
        <f>W67/V67*100</f>
        <v>6.230126321008755</v>
      </c>
      <c r="Z67" s="16"/>
      <c r="AA67" s="16">
        <f t="shared" ref="AA67" si="23">V67*E67</f>
        <v>1360.17</v>
      </c>
      <c r="AB67" s="16"/>
      <c r="AC67" s="16"/>
    </row>
    <row r="68" spans="1:30" ht="68.25" customHeight="1">
      <c r="A68" s="19"/>
      <c r="B68" s="19"/>
      <c r="C68" s="20"/>
      <c r="D68" s="21"/>
      <c r="E68" s="22"/>
      <c r="F68" s="22"/>
      <c r="G68" s="22"/>
      <c r="H68" s="17" t="s">
        <v>53</v>
      </c>
      <c r="I68" s="18"/>
      <c r="J68" s="18"/>
      <c r="K68" s="18"/>
      <c r="L68" s="18"/>
      <c r="M68" s="18"/>
      <c r="N68" s="18"/>
      <c r="O68" s="17" t="s">
        <v>70</v>
      </c>
      <c r="P68" s="18"/>
      <c r="Q68" s="18"/>
      <c r="R68" s="17" t="s">
        <v>71</v>
      </c>
      <c r="S68" s="18"/>
      <c r="T68" s="18"/>
      <c r="U68" s="18"/>
      <c r="V68" s="16"/>
      <c r="W68" s="16"/>
      <c r="X68" s="16"/>
      <c r="Y68" s="16"/>
      <c r="Z68" s="16"/>
      <c r="AA68" s="16"/>
      <c r="AB68" s="16"/>
      <c r="AC68" s="16"/>
    </row>
    <row r="69" spans="1:30" ht="68.25" customHeight="1">
      <c r="A69" s="19">
        <v>27</v>
      </c>
      <c r="B69" s="19"/>
      <c r="C69" s="20" t="s">
        <v>64</v>
      </c>
      <c r="D69" s="21" t="s">
        <v>26</v>
      </c>
      <c r="E69" s="22" t="s">
        <v>65</v>
      </c>
      <c r="F69" s="22"/>
      <c r="G69" s="22"/>
      <c r="H69" s="16">
        <v>1.2</v>
      </c>
      <c r="I69" s="16"/>
      <c r="J69" s="16"/>
      <c r="K69" s="16"/>
      <c r="L69" s="16"/>
      <c r="M69" s="16"/>
      <c r="N69" s="16"/>
      <c r="O69" s="16">
        <v>1.64</v>
      </c>
      <c r="P69" s="16"/>
      <c r="Q69" s="16"/>
      <c r="R69" s="16">
        <v>1.85</v>
      </c>
      <c r="S69" s="16"/>
      <c r="T69" s="16"/>
      <c r="U69" s="16"/>
      <c r="V69" s="16">
        <f>ROUND(AVERAGE(H69,O69,R69),2)</f>
        <v>1.56</v>
      </c>
      <c r="W69" s="16">
        <f>STDEV(H69,O69,R69)</f>
        <v>0.33171272711991973</v>
      </c>
      <c r="X69" s="16"/>
      <c r="Y69" s="16">
        <f>W69/V69*100</f>
        <v>21.263636353841004</v>
      </c>
      <c r="Z69" s="16"/>
      <c r="AA69" s="16">
        <f t="shared" ref="AA69" si="24">V69*E69</f>
        <v>468</v>
      </c>
      <c r="AB69" s="16"/>
      <c r="AC69" s="16"/>
    </row>
    <row r="70" spans="1:30" ht="68.25" customHeight="1">
      <c r="A70" s="19"/>
      <c r="B70" s="19"/>
      <c r="C70" s="20"/>
      <c r="D70" s="21"/>
      <c r="E70" s="22"/>
      <c r="F70" s="22"/>
      <c r="G70" s="22"/>
      <c r="H70" s="17" t="s">
        <v>53</v>
      </c>
      <c r="I70" s="18"/>
      <c r="J70" s="18"/>
      <c r="K70" s="18"/>
      <c r="L70" s="18"/>
      <c r="M70" s="18"/>
      <c r="N70" s="18"/>
      <c r="O70" s="17" t="s">
        <v>70</v>
      </c>
      <c r="P70" s="18"/>
      <c r="Q70" s="18"/>
      <c r="R70" s="17" t="s">
        <v>71</v>
      </c>
      <c r="S70" s="18"/>
      <c r="T70" s="18"/>
      <c r="U70" s="18"/>
      <c r="V70" s="16"/>
      <c r="W70" s="16"/>
      <c r="X70" s="16"/>
      <c r="Y70" s="16"/>
      <c r="Z70" s="16"/>
      <c r="AA70" s="16"/>
      <c r="AB70" s="16"/>
      <c r="AC70" s="16"/>
    </row>
    <row r="71" spans="1:30" ht="68.25" customHeight="1">
      <c r="A71" s="19">
        <v>28</v>
      </c>
      <c r="B71" s="19"/>
      <c r="C71" s="20" t="s">
        <v>52</v>
      </c>
      <c r="D71" s="21" t="s">
        <v>26</v>
      </c>
      <c r="E71" s="22" t="s">
        <v>43</v>
      </c>
      <c r="F71" s="22"/>
      <c r="G71" s="22"/>
      <c r="H71" s="16">
        <v>21.4</v>
      </c>
      <c r="I71" s="16"/>
      <c r="J71" s="16"/>
      <c r="K71" s="16"/>
      <c r="L71" s="16"/>
      <c r="M71" s="16"/>
      <c r="N71" s="16"/>
      <c r="O71" s="16">
        <v>22</v>
      </c>
      <c r="P71" s="16"/>
      <c r="Q71" s="16"/>
      <c r="R71" s="16">
        <v>22.15</v>
      </c>
      <c r="S71" s="16"/>
      <c r="T71" s="16"/>
      <c r="U71" s="16"/>
      <c r="V71" s="16">
        <f>ROUND(AVERAGE(H71,O71,R71),2)</f>
        <v>21.85</v>
      </c>
      <c r="W71" s="16">
        <f>STDEV(H71,O71,R71)</f>
        <v>0.39686269665972296</v>
      </c>
      <c r="X71" s="16"/>
      <c r="Y71" s="16">
        <f>W71/V71*100</f>
        <v>1.8163052478705854</v>
      </c>
      <c r="Z71" s="16"/>
      <c r="AA71" s="16">
        <f t="shared" ref="AA71" si="25">V71*E71</f>
        <v>1092.5</v>
      </c>
      <c r="AB71" s="16"/>
      <c r="AC71" s="16"/>
    </row>
    <row r="72" spans="1:30" ht="68.25" customHeight="1">
      <c r="A72" s="19"/>
      <c r="B72" s="19"/>
      <c r="C72" s="20"/>
      <c r="D72" s="21"/>
      <c r="E72" s="22"/>
      <c r="F72" s="22"/>
      <c r="G72" s="22"/>
      <c r="H72" s="17" t="s">
        <v>53</v>
      </c>
      <c r="I72" s="18"/>
      <c r="J72" s="18"/>
      <c r="K72" s="18"/>
      <c r="L72" s="18"/>
      <c r="M72" s="18"/>
      <c r="N72" s="18"/>
      <c r="O72" s="17" t="s">
        <v>70</v>
      </c>
      <c r="P72" s="18"/>
      <c r="Q72" s="18"/>
      <c r="R72" s="17" t="s">
        <v>71</v>
      </c>
      <c r="S72" s="18"/>
      <c r="T72" s="18"/>
      <c r="U72" s="18"/>
      <c r="V72" s="16"/>
      <c r="W72" s="16"/>
      <c r="X72" s="16"/>
      <c r="Y72" s="16"/>
      <c r="Z72" s="16"/>
      <c r="AA72" s="16"/>
      <c r="AB72" s="16"/>
      <c r="AC72" s="16"/>
    </row>
    <row r="73" spans="1:30" ht="3.75" customHeight="1">
      <c r="A73" s="8"/>
      <c r="B73" s="8"/>
      <c r="C73" s="9"/>
      <c r="D73" s="10"/>
      <c r="E73" s="11"/>
      <c r="F73" s="11"/>
      <c r="G73" s="11"/>
      <c r="H73" s="12"/>
      <c r="I73" s="13"/>
      <c r="J73" s="13"/>
      <c r="K73" s="13"/>
      <c r="L73" s="13"/>
      <c r="M73" s="13"/>
      <c r="N73" s="13"/>
      <c r="O73" s="12"/>
      <c r="P73" s="13"/>
      <c r="Q73" s="13"/>
      <c r="R73" s="12"/>
      <c r="S73" s="13"/>
      <c r="T73" s="13"/>
      <c r="U73" s="13"/>
      <c r="V73" s="14"/>
      <c r="W73" s="14"/>
      <c r="X73" s="14"/>
      <c r="Y73" s="14"/>
      <c r="Z73" s="14"/>
      <c r="AA73" s="14"/>
      <c r="AB73" s="14"/>
      <c r="AC73" s="14"/>
    </row>
    <row r="74" spans="1:30" ht="18" customHeight="1">
      <c r="B74" s="41" t="s">
        <v>11</v>
      </c>
      <c r="C74" s="41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35">
        <f>SUM(AA17:AA73)</f>
        <v>147791.81999999998</v>
      </c>
      <c r="AB74" s="35"/>
      <c r="AC74" s="15">
        <f>SUM(AA74)</f>
        <v>147791.81999999998</v>
      </c>
    </row>
    <row r="75" spans="1:30" ht="9.75" customHeight="1"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7"/>
    </row>
    <row r="76" spans="1:30" ht="18" customHeight="1">
      <c r="B76" s="36" t="s">
        <v>72</v>
      </c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</row>
    <row r="77" spans="1:30" ht="24" customHeight="1">
      <c r="AD77" s="5"/>
    </row>
    <row r="78" spans="1:30" ht="18" customHeight="1"/>
    <row r="79" spans="1:30" ht="1.5" customHeight="1"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</row>
    <row r="80" spans="1:30" ht="17.25" customHeight="1"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</row>
    <row r="81" spans="2:20" ht="18" customHeight="1">
      <c r="B81" s="40"/>
      <c r="C81" s="40"/>
      <c r="D81" s="40"/>
      <c r="E81" s="40"/>
      <c r="F81" s="40"/>
      <c r="H81" s="40"/>
      <c r="I81" s="40"/>
      <c r="L81" s="40"/>
      <c r="M81" s="40"/>
    </row>
    <row r="82" spans="2:20" ht="1.5" customHeight="1">
      <c r="B82" s="40"/>
      <c r="C82" s="40"/>
      <c r="D82" s="40"/>
      <c r="E82" s="40"/>
      <c r="F82" s="40"/>
      <c r="I82" s="28"/>
      <c r="J82" s="28"/>
      <c r="K82" s="28"/>
      <c r="L82" s="28"/>
      <c r="P82" s="28"/>
      <c r="Q82" s="28"/>
      <c r="R82" s="28"/>
      <c r="S82" s="28"/>
      <c r="T82" s="28"/>
    </row>
    <row r="83" spans="2:20" ht="7.5" customHeight="1"/>
  </sheetData>
  <mergeCells count="429">
    <mergeCell ref="A57:B58"/>
    <mergeCell ref="C57:C58"/>
    <mergeCell ref="D57:D58"/>
    <mergeCell ref="E57:G58"/>
    <mergeCell ref="H57:N57"/>
    <mergeCell ref="O57:Q57"/>
    <mergeCell ref="R57:U57"/>
    <mergeCell ref="V57:V58"/>
    <mergeCell ref="W57:X58"/>
    <mergeCell ref="Y53:Z54"/>
    <mergeCell ref="AA53:AC54"/>
    <mergeCell ref="H54:N54"/>
    <mergeCell ref="O54:Q54"/>
    <mergeCell ref="R54:U54"/>
    <mergeCell ref="Y55:Z56"/>
    <mergeCell ref="AA55:AC56"/>
    <mergeCell ref="Y57:Z58"/>
    <mergeCell ref="AA57:AC58"/>
    <mergeCell ref="H58:N58"/>
    <mergeCell ref="O58:Q58"/>
    <mergeCell ref="R58:U58"/>
    <mergeCell ref="A55:B56"/>
    <mergeCell ref="C55:C56"/>
    <mergeCell ref="D55:D56"/>
    <mergeCell ref="E55:G56"/>
    <mergeCell ref="H55:N55"/>
    <mergeCell ref="O55:Q55"/>
    <mergeCell ref="R55:U55"/>
    <mergeCell ref="V55:V56"/>
    <mergeCell ref="W55:X56"/>
    <mergeCell ref="H56:N56"/>
    <mergeCell ref="O56:Q56"/>
    <mergeCell ref="R56:U56"/>
    <mergeCell ref="A53:B54"/>
    <mergeCell ref="C53:C54"/>
    <mergeCell ref="D53:D54"/>
    <mergeCell ref="E53:G54"/>
    <mergeCell ref="H53:N53"/>
    <mergeCell ref="O53:Q53"/>
    <mergeCell ref="R53:U53"/>
    <mergeCell ref="V53:V54"/>
    <mergeCell ref="W53:X54"/>
    <mergeCell ref="A51:B52"/>
    <mergeCell ref="C51:C52"/>
    <mergeCell ref="D51:D52"/>
    <mergeCell ref="E51:G52"/>
    <mergeCell ref="H51:N51"/>
    <mergeCell ref="V49:V50"/>
    <mergeCell ref="W49:X50"/>
    <mergeCell ref="Y49:Z50"/>
    <mergeCell ref="C49:C50"/>
    <mergeCell ref="D49:D50"/>
    <mergeCell ref="E49:G50"/>
    <mergeCell ref="H49:N49"/>
    <mergeCell ref="O49:Q49"/>
    <mergeCell ref="R49:U49"/>
    <mergeCell ref="V51:V52"/>
    <mergeCell ref="W51:X52"/>
    <mergeCell ref="Y51:Z52"/>
    <mergeCell ref="AA51:AC52"/>
    <mergeCell ref="H52:N52"/>
    <mergeCell ref="O52:Q52"/>
    <mergeCell ref="R52:U52"/>
    <mergeCell ref="O51:Q51"/>
    <mergeCell ref="R51:U51"/>
    <mergeCell ref="Y47:Z48"/>
    <mergeCell ref="AA47:AC48"/>
    <mergeCell ref="R43:U43"/>
    <mergeCell ref="H45:N45"/>
    <mergeCell ref="AA49:AC50"/>
    <mergeCell ref="H50:N50"/>
    <mergeCell ref="O50:Q50"/>
    <mergeCell ref="R50:U50"/>
    <mergeCell ref="W47:X48"/>
    <mergeCell ref="AA39:AC40"/>
    <mergeCell ref="H40:N40"/>
    <mergeCell ref="O40:Q40"/>
    <mergeCell ref="R40:U40"/>
    <mergeCell ref="H41:N41"/>
    <mergeCell ref="O41:Q41"/>
    <mergeCell ref="R41:U41"/>
    <mergeCell ref="V41:V42"/>
    <mergeCell ref="W41:X42"/>
    <mergeCell ref="H39:N39"/>
    <mergeCell ref="Y41:Z42"/>
    <mergeCell ref="AA41:AC42"/>
    <mergeCell ref="Y39:Z40"/>
    <mergeCell ref="Y31:Z32"/>
    <mergeCell ref="AA31:AC32"/>
    <mergeCell ref="H32:N32"/>
    <mergeCell ref="O29:Q29"/>
    <mergeCell ref="R29:U29"/>
    <mergeCell ref="V29:V30"/>
    <mergeCell ref="W29:X30"/>
    <mergeCell ref="Y29:Z30"/>
    <mergeCell ref="V31:V32"/>
    <mergeCell ref="W31:X32"/>
    <mergeCell ref="A31:B32"/>
    <mergeCell ref="C31:C32"/>
    <mergeCell ref="D31:D32"/>
    <mergeCell ref="E31:G32"/>
    <mergeCell ref="H31:N31"/>
    <mergeCell ref="O31:Q31"/>
    <mergeCell ref="R31:U31"/>
    <mergeCell ref="O48:Q48"/>
    <mergeCell ref="R48:U48"/>
    <mergeCell ref="E45:G46"/>
    <mergeCell ref="A43:B44"/>
    <mergeCell ref="C43:C44"/>
    <mergeCell ref="D43:D44"/>
    <mergeCell ref="E43:G44"/>
    <mergeCell ref="E39:G40"/>
    <mergeCell ref="A37:B38"/>
    <mergeCell ref="C37:C38"/>
    <mergeCell ref="A45:B46"/>
    <mergeCell ref="C45:C46"/>
    <mergeCell ref="D45:D46"/>
    <mergeCell ref="A41:B42"/>
    <mergeCell ref="C41:C42"/>
    <mergeCell ref="D41:D42"/>
    <mergeCell ref="E41:G42"/>
    <mergeCell ref="Y27:Z28"/>
    <mergeCell ref="AA27:AC28"/>
    <mergeCell ref="H28:N28"/>
    <mergeCell ref="O28:Q28"/>
    <mergeCell ref="R28:U28"/>
    <mergeCell ref="AA29:AC30"/>
    <mergeCell ref="H30:N30"/>
    <mergeCell ref="O30:Q30"/>
    <mergeCell ref="R30:U30"/>
    <mergeCell ref="A27:B28"/>
    <mergeCell ref="C27:C28"/>
    <mergeCell ref="D27:D28"/>
    <mergeCell ref="E27:G28"/>
    <mergeCell ref="H27:N27"/>
    <mergeCell ref="O27:Q27"/>
    <mergeCell ref="R27:U27"/>
    <mergeCell ref="E29:G30"/>
    <mergeCell ref="H29:N29"/>
    <mergeCell ref="A29:B30"/>
    <mergeCell ref="C29:C30"/>
    <mergeCell ref="D29:D30"/>
    <mergeCell ref="Y25:Z26"/>
    <mergeCell ref="AA25:AC26"/>
    <mergeCell ref="H26:N26"/>
    <mergeCell ref="O23:Q23"/>
    <mergeCell ref="R23:U23"/>
    <mergeCell ref="V23:V24"/>
    <mergeCell ref="W23:X24"/>
    <mergeCell ref="Y23:Z24"/>
    <mergeCell ref="A23:B24"/>
    <mergeCell ref="C23:C24"/>
    <mergeCell ref="D23:D24"/>
    <mergeCell ref="O26:Q26"/>
    <mergeCell ref="R26:U26"/>
    <mergeCell ref="A25:B26"/>
    <mergeCell ref="C25:C26"/>
    <mergeCell ref="D25:D26"/>
    <mergeCell ref="E25:G26"/>
    <mergeCell ref="H25:N25"/>
    <mergeCell ref="O25:Q25"/>
    <mergeCell ref="R25:U25"/>
    <mergeCell ref="V25:V26"/>
    <mergeCell ref="W25:X26"/>
    <mergeCell ref="E23:G24"/>
    <mergeCell ref="H23:N23"/>
    <mergeCell ref="Y21:Z22"/>
    <mergeCell ref="AA21:AC22"/>
    <mergeCell ref="H22:N22"/>
    <mergeCell ref="O22:Q22"/>
    <mergeCell ref="R22:U22"/>
    <mergeCell ref="AA23:AC24"/>
    <mergeCell ref="H24:N24"/>
    <mergeCell ref="O24:Q24"/>
    <mergeCell ref="R24:U24"/>
    <mergeCell ref="A21:B22"/>
    <mergeCell ref="C21:C22"/>
    <mergeCell ref="D21:D22"/>
    <mergeCell ref="E21:G22"/>
    <mergeCell ref="H21:N21"/>
    <mergeCell ref="O21:Q21"/>
    <mergeCell ref="R21:U21"/>
    <mergeCell ref="A19:B20"/>
    <mergeCell ref="C19:C20"/>
    <mergeCell ref="D19:D20"/>
    <mergeCell ref="E19:G20"/>
    <mergeCell ref="H19:N19"/>
    <mergeCell ref="O19:Q19"/>
    <mergeCell ref="R19:U19"/>
    <mergeCell ref="Y19:Z20"/>
    <mergeCell ref="AA19:AC20"/>
    <mergeCell ref="H20:N20"/>
    <mergeCell ref="AA45:AC46"/>
    <mergeCell ref="H46:N46"/>
    <mergeCell ref="O46:Q46"/>
    <mergeCell ref="R46:U46"/>
    <mergeCell ref="O45:Q45"/>
    <mergeCell ref="R45:U45"/>
    <mergeCell ref="V45:V46"/>
    <mergeCell ref="W45:X46"/>
    <mergeCell ref="Y45:Z46"/>
    <mergeCell ref="W43:X44"/>
    <mergeCell ref="Y43:Z44"/>
    <mergeCell ref="AA43:AC44"/>
    <mergeCell ref="H44:N44"/>
    <mergeCell ref="O44:Q44"/>
    <mergeCell ref="R44:U44"/>
    <mergeCell ref="O42:Q42"/>
    <mergeCell ref="R42:U42"/>
    <mergeCell ref="H43:N43"/>
    <mergeCell ref="O43:Q43"/>
    <mergeCell ref="O20:Q20"/>
    <mergeCell ref="R20:U20"/>
    <mergeCell ref="V19:V20"/>
    <mergeCell ref="W19:X20"/>
    <mergeCell ref="V21:V22"/>
    <mergeCell ref="W21:X22"/>
    <mergeCell ref="V27:V28"/>
    <mergeCell ref="W27:X28"/>
    <mergeCell ref="O32:Q32"/>
    <mergeCell ref="R32:U32"/>
    <mergeCell ref="H42:N42"/>
    <mergeCell ref="O39:Q39"/>
    <mergeCell ref="R39:U39"/>
    <mergeCell ref="V39:V40"/>
    <mergeCell ref="W39:X40"/>
    <mergeCell ref="O37:Q37"/>
    <mergeCell ref="R37:U37"/>
    <mergeCell ref="V37:V38"/>
    <mergeCell ref="W37:X38"/>
    <mergeCell ref="A35:B36"/>
    <mergeCell ref="C35:C36"/>
    <mergeCell ref="D35:D36"/>
    <mergeCell ref="E35:G36"/>
    <mergeCell ref="E47:G48"/>
    <mergeCell ref="H47:N47"/>
    <mergeCell ref="O47:Q47"/>
    <mergeCell ref="R47:U47"/>
    <mergeCell ref="V47:V48"/>
    <mergeCell ref="H48:N48"/>
    <mergeCell ref="AA33:AC34"/>
    <mergeCell ref="H34:N34"/>
    <mergeCell ref="O34:Q34"/>
    <mergeCell ref="R34:U34"/>
    <mergeCell ref="Y35:Z36"/>
    <mergeCell ref="AA35:AC36"/>
    <mergeCell ref="O33:Q33"/>
    <mergeCell ref="R33:U33"/>
    <mergeCell ref="V33:V34"/>
    <mergeCell ref="W33:X34"/>
    <mergeCell ref="Y33:Z34"/>
    <mergeCell ref="H35:N35"/>
    <mergeCell ref="O35:Q35"/>
    <mergeCell ref="R35:U35"/>
    <mergeCell ref="V35:V36"/>
    <mergeCell ref="O36:Q36"/>
    <mergeCell ref="R36:U36"/>
    <mergeCell ref="W35:X36"/>
    <mergeCell ref="H36:N36"/>
    <mergeCell ref="Y37:Z38"/>
    <mergeCell ref="AA37:AC38"/>
    <mergeCell ref="H38:N38"/>
    <mergeCell ref="O38:Q38"/>
    <mergeCell ref="B79:V79"/>
    <mergeCell ref="F80:S80"/>
    <mergeCell ref="B81:F82"/>
    <mergeCell ref="H81:I81"/>
    <mergeCell ref="L81:M81"/>
    <mergeCell ref="I82:L82"/>
    <mergeCell ref="P82:T82"/>
    <mergeCell ref="B74:C74"/>
    <mergeCell ref="R38:U38"/>
    <mergeCell ref="V43:V44"/>
    <mergeCell ref="A49:B50"/>
    <mergeCell ref="A47:B48"/>
    <mergeCell ref="C47:C48"/>
    <mergeCell ref="D47:D48"/>
    <mergeCell ref="A39:B40"/>
    <mergeCell ref="C39:C40"/>
    <mergeCell ref="D39:D40"/>
    <mergeCell ref="D37:D38"/>
    <mergeCell ref="E37:G38"/>
    <mergeCell ref="H37:N37"/>
    <mergeCell ref="AA10:AC10"/>
    <mergeCell ref="W12:W16"/>
    <mergeCell ref="AB11:AC11"/>
    <mergeCell ref="AA74:AB74"/>
    <mergeCell ref="B76:AC76"/>
    <mergeCell ref="H18:N18"/>
    <mergeCell ref="O18:Q18"/>
    <mergeCell ref="R18:U18"/>
    <mergeCell ref="W17:X18"/>
    <mergeCell ref="Y17:Z18"/>
    <mergeCell ref="AA17:AC18"/>
    <mergeCell ref="O17:Q17"/>
    <mergeCell ref="R17:U17"/>
    <mergeCell ref="V17:V18"/>
    <mergeCell ref="A17:B18"/>
    <mergeCell ref="C17:C18"/>
    <mergeCell ref="D17:D18"/>
    <mergeCell ref="E17:G18"/>
    <mergeCell ref="H17:N17"/>
    <mergeCell ref="A33:B34"/>
    <mergeCell ref="C33:C34"/>
    <mergeCell ref="D33:D34"/>
    <mergeCell ref="E33:G34"/>
    <mergeCell ref="H33:N33"/>
    <mergeCell ref="A1:AC1"/>
    <mergeCell ref="A2:AC2"/>
    <mergeCell ref="A3:AC3"/>
    <mergeCell ref="A4:AC4"/>
    <mergeCell ref="A5:AC5"/>
    <mergeCell ref="B7:X7"/>
    <mergeCell ref="P8:U8"/>
    <mergeCell ref="A10:B16"/>
    <mergeCell ref="C10:C16"/>
    <mergeCell ref="D10:D16"/>
    <mergeCell ref="E10:G16"/>
    <mergeCell ref="H10:N10"/>
    <mergeCell ref="O10:Q10"/>
    <mergeCell ref="R10:U10"/>
    <mergeCell ref="V10:V16"/>
    <mergeCell ref="H11:U16"/>
    <mergeCell ref="W10:X10"/>
    <mergeCell ref="X12:X16"/>
    <mergeCell ref="AA12:AA15"/>
    <mergeCell ref="AB12:AC15"/>
    <mergeCell ref="Y15:Y16"/>
    <mergeCell ref="Z15:Z16"/>
    <mergeCell ref="AB16:AC16"/>
    <mergeCell ref="Y10:Z12"/>
    <mergeCell ref="A59:B60"/>
    <mergeCell ref="C59:C60"/>
    <mergeCell ref="D59:D60"/>
    <mergeCell ref="E59:G60"/>
    <mergeCell ref="H59:N59"/>
    <mergeCell ref="O59:Q59"/>
    <mergeCell ref="R59:U59"/>
    <mergeCell ref="V59:V60"/>
    <mergeCell ref="W59:X60"/>
    <mergeCell ref="A61:B62"/>
    <mergeCell ref="C61:C62"/>
    <mergeCell ref="D61:D62"/>
    <mergeCell ref="E61:G62"/>
    <mergeCell ref="H61:N61"/>
    <mergeCell ref="O61:Q61"/>
    <mergeCell ref="R61:U61"/>
    <mergeCell ref="V61:V62"/>
    <mergeCell ref="W61:X62"/>
    <mergeCell ref="H62:N62"/>
    <mergeCell ref="O62:Q62"/>
    <mergeCell ref="R62:U62"/>
    <mergeCell ref="Y59:Z60"/>
    <mergeCell ref="AA59:AC60"/>
    <mergeCell ref="H60:N60"/>
    <mergeCell ref="O60:Q60"/>
    <mergeCell ref="R60:U60"/>
    <mergeCell ref="Y61:Z62"/>
    <mergeCell ref="AA61:AC62"/>
    <mergeCell ref="Y63:Z64"/>
    <mergeCell ref="AA63:AC64"/>
    <mergeCell ref="H64:N64"/>
    <mergeCell ref="O64:Q64"/>
    <mergeCell ref="R64:U64"/>
    <mergeCell ref="A63:B64"/>
    <mergeCell ref="C63:C64"/>
    <mergeCell ref="D63:D64"/>
    <mergeCell ref="E63:G64"/>
    <mergeCell ref="H63:N63"/>
    <mergeCell ref="O63:Q63"/>
    <mergeCell ref="R63:U63"/>
    <mergeCell ref="V63:V64"/>
    <mergeCell ref="W63:X64"/>
    <mergeCell ref="A65:B66"/>
    <mergeCell ref="C65:C66"/>
    <mergeCell ref="D65:D66"/>
    <mergeCell ref="E65:G66"/>
    <mergeCell ref="H65:N65"/>
    <mergeCell ref="O65:Q65"/>
    <mergeCell ref="R65:U65"/>
    <mergeCell ref="V65:V66"/>
    <mergeCell ref="W65:X66"/>
    <mergeCell ref="Y65:Z66"/>
    <mergeCell ref="AA65:AC66"/>
    <mergeCell ref="H66:N66"/>
    <mergeCell ref="O66:Q66"/>
    <mergeCell ref="R66:U66"/>
    <mergeCell ref="Y67:Z68"/>
    <mergeCell ref="AA67:AC68"/>
    <mergeCell ref="H68:N68"/>
    <mergeCell ref="O68:Q68"/>
    <mergeCell ref="R68:U68"/>
    <mergeCell ref="Y69:Z70"/>
    <mergeCell ref="AA69:AC70"/>
    <mergeCell ref="H70:N70"/>
    <mergeCell ref="O70:Q70"/>
    <mergeCell ref="R70:U70"/>
    <mergeCell ref="A67:B68"/>
    <mergeCell ref="C67:C68"/>
    <mergeCell ref="D67:D68"/>
    <mergeCell ref="E67:G68"/>
    <mergeCell ref="H67:N67"/>
    <mergeCell ref="A69:B70"/>
    <mergeCell ref="C69:C70"/>
    <mergeCell ref="D69:D70"/>
    <mergeCell ref="E69:G70"/>
    <mergeCell ref="H69:N69"/>
    <mergeCell ref="O69:Q69"/>
    <mergeCell ref="R69:U69"/>
    <mergeCell ref="V69:V70"/>
    <mergeCell ref="W69:X70"/>
    <mergeCell ref="O67:Q67"/>
    <mergeCell ref="R67:U67"/>
    <mergeCell ref="V67:V68"/>
    <mergeCell ref="W67:X68"/>
    <mergeCell ref="Y71:Z72"/>
    <mergeCell ref="AA71:AC72"/>
    <mergeCell ref="H72:N72"/>
    <mergeCell ref="O72:Q72"/>
    <mergeCell ref="R72:U72"/>
    <mergeCell ref="A71:B72"/>
    <mergeCell ref="C71:C72"/>
    <mergeCell ref="D71:D72"/>
    <mergeCell ref="E71:G72"/>
    <mergeCell ref="H71:N71"/>
    <mergeCell ref="O71:Q71"/>
    <mergeCell ref="R71:U71"/>
    <mergeCell ref="V71:V72"/>
    <mergeCell ref="W71:X72"/>
  </mergeCells>
  <pageMargins left="0.119999997317791" right="0.109999999403954" top="0.15000000596046401" bottom="0" header="0.3" footer="0.3"/>
  <pageSetup paperSize="9" scale="71" orientation="portrait" r:id="rId1"/>
  <colBreaks count="1" manualBreakCount="1">
    <brk id="2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stateproc</dc:creator>
  <cp:lastModifiedBy>Пользователь</cp:lastModifiedBy>
  <cp:lastPrinted>2024-01-25T04:59:16Z</cp:lastPrinted>
  <dcterms:created xsi:type="dcterms:W3CDTF">2019-02-26T08:35:40Z</dcterms:created>
  <dcterms:modified xsi:type="dcterms:W3CDTF">2024-01-25T04:59:30Z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15.2.10.0</vt:lpwstr>
  </property>
</Properties>
</file>