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НМЦД" sheetId="1" r:id="rId1"/>
  </sheets>
  <calcPr calcId="145621"/>
</workbook>
</file>

<file path=xl/calcChain.xml><?xml version="1.0" encoding="utf-8"?>
<calcChain xmlns="http://schemas.openxmlformats.org/spreadsheetml/2006/main">
  <c r="N5" i="1" l="1"/>
  <c r="K5" i="1" l="1"/>
  <c r="L5" i="1" s="1"/>
  <c r="M5" i="1" s="1"/>
  <c r="O5" i="1" l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<sst xmlns="http://schemas.openxmlformats.org/spreadsheetml/2006/main" count="26" uniqueCount="26">
  <si>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</si>
  <si>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</si>
  <si>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</si>
  <si>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</si>
  <si>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</si>
  <si>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</si>
  <si>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</si>
  <si>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</si>
  <si>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</si>
  <si>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</si>
  <si>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</si>
  <si>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</si>
  <si>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</si>
  <si>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</si>
  <si>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</si>
  <si>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</si>
  <si>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</si>
  <si>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</si>
  <si>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</si>
  <si>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</si>
  <si>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Обоснование начальной (максимальной) цены Договора на оказание услуг охраны</t>
  </si>
  <si>
    <t xml:space="preserve">При определениеии начальной (максимальной) цены Договора на оказание услуг охраны применен метод сопоставимых рыночных цен (анализ рынка). </t>
  </si>
  <si>
    <t>Услуги охраны</t>
  </si>
  <si>
    <t>в соответствии с ТЗ</t>
  </si>
  <si>
    <t>чел. /час.</t>
  </si>
  <si>
    <t>Приложение № ___
к аукциону в электронной форме 
от «___» __________ 202_ г.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</si>
</sst>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P5" sqref="P5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6" t="s">
        <v>25</v>
      </c>
      <c r="L1" s="26"/>
      <c r="M1" s="26"/>
      <c r="N1" s="26"/>
      <c r="O1" s="26"/>
    </row>
    <row r="2" spans="1:15" ht="39" customHeight="1" x14ac:dyDescent="0.2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9" customHeight="1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/>
      <c r="H3" s="28"/>
      <c r="I3" s="2"/>
      <c r="J3" s="2"/>
      <c r="K3" s="29" t="s">
        <v>6</v>
      </c>
      <c r="L3" s="29"/>
      <c r="M3" s="29"/>
      <c r="N3" s="30" t="s">
        <v>7</v>
      </c>
      <c r="O3" s="30"/>
    </row>
    <row r="4" spans="1:15" ht="144" customHeight="1" x14ac:dyDescent="0.2">
      <c r="A4" s="28"/>
      <c r="B4" s="28"/>
      <c r="C4" s="28"/>
      <c r="D4" s="28"/>
      <c r="E4" s="28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5">
        <v>1</v>
      </c>
      <c r="B5" s="6" t="s">
        <v>22</v>
      </c>
      <c r="C5" s="23" t="s">
        <v>23</v>
      </c>
      <c r="D5" s="8" t="s">
        <v>24</v>
      </c>
      <c r="E5" s="6">
        <v>8568</v>
      </c>
      <c r="F5" s="10">
        <v>427</v>
      </c>
      <c r="G5" s="10">
        <v>430.5</v>
      </c>
      <c r="H5" s="10">
        <v>420</v>
      </c>
      <c r="I5" s="10"/>
      <c r="J5" s="10"/>
      <c r="K5" s="10">
        <f t="shared" ref="K5" si="0">AVERAGE(F5:H5)</f>
        <v>425.83333333333331</v>
      </c>
      <c r="L5" s="12">
        <f t="shared" ref="L5" si="1">SQRT(((SUM((POWER(H5-K5,2)),(POWER(G5-K5,2)),(POWER(F5-K5,2)))/(COLUMNS(F5:H5)-1))))</f>
        <v>5.3463383107818139</v>
      </c>
      <c r="M5" s="12">
        <f t="shared" ref="M5" si="2">L5/K5*100</f>
        <v>1.2555001903988605</v>
      </c>
      <c r="N5" s="13">
        <f>ROUND((F5+G5+H5)/3,2)</f>
        <v>425.83</v>
      </c>
      <c r="O5" s="13">
        <f t="shared" ref="O5" si="3">N5*E5</f>
        <v>3648511.44</v>
      </c>
    </row>
    <row r="6" spans="1:15" s="4" customFormat="1" ht="21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3648511.44</v>
      </c>
    </row>
    <row r="7" spans="1:15" s="4" customFormat="1" ht="21" customHeight="1" x14ac:dyDescent="0.25">
      <c r="A7" s="5"/>
    </row>
    <row r="8" spans="1:15" ht="15.75" customHeight="1" x14ac:dyDescent="0.2">
      <c r="A8" s="24" t="s">
        <v>18</v>
      </c>
      <c r="B8" s="24"/>
      <c r="C8" s="24"/>
      <c r="D8" s="24"/>
      <c r="E8" s="24"/>
      <c r="F8" s="24"/>
      <c r="G8" s="24"/>
      <c r="H8" s="24"/>
      <c r="I8" s="14"/>
      <c r="J8" s="14"/>
      <c r="K8" s="13">
        <f>O6</f>
        <v>3648511.44</v>
      </c>
      <c r="L8" s="15" t="s">
        <v>19</v>
      </c>
      <c r="M8" s="15"/>
      <c r="N8" s="15"/>
      <c r="O8" s="16"/>
    </row>
    <row r="9" spans="1:15" ht="15.75" customHeight="1" x14ac:dyDescent="0.25">
      <c r="A9" s="25" t="s">
        <v>21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x14ac:dyDescent="0.25">
      <c r="A10" s="26"/>
      <c r="B10" s="26"/>
      <c r="C10" s="26"/>
      <c r="D10" s="26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IRU</cp:lastModifiedBy>
  <cp:revision>3</cp:revision>
  <dcterms:created xsi:type="dcterms:W3CDTF">2014-05-19T23:28:21Z</dcterms:created>
  <dcterms:modified xsi:type="dcterms:W3CDTF">2023-12-06T07:45:21Z</dcterms:modified>
</cp:coreProperties>
</file>