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ЗАПРОС КОТИРОВОК 2024\Консультантово\30112023\"/>
    </mc:Choice>
  </mc:AlternateContent>
  <xr:revisionPtr revIDLastSave="0" documentId="13_ncr:1_{129E8AB6-2CAB-46A7-88B1-028BF8367C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N6" i="1" s="1"/>
  <c r="O6" i="1" s="1"/>
  <c r="K5" i="1"/>
  <c r="N5" i="1" s="1"/>
  <c r="O5" i="1" s="1"/>
  <c r="O7" i="1" l="1"/>
  <c r="K9" i="1" s="1"/>
  <c r="L5" i="1"/>
  <c r="M5" i="1" s="1"/>
  <c r="L6" i="1"/>
  <c r="M6" i="1" s="1"/>
</calcChain>
</file>

<file path=xl/sharedStrings.xml><?xml version="1.0" encoding="utf-8"?>
<sst xmlns="http://schemas.openxmlformats.org/spreadsheetml/2006/main" count="29" uniqueCount="27">
  <si>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</si>
  <si>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</si>
  <si>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</si>
  <si>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</si>
  <si>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</si>
  <si>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</si>
  <si>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</si>
  <si>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</si>
  <si>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</si>
  <si>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</si>
  <si>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</si>
  <si>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</si>
  <si>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</si>
  <si>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</si>
  <si>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</si>
  <si>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</si>
  <si>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</si>
  <si>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</si>
  <si>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t>Основные характеристи объекта закупки</t>
  </si>
  <si>
    <t>в соответствии с ТЗ</t>
  </si>
  <si>
    <t xml:space="preserve">СПС Консультант Бюджетные организации </t>
  </si>
  <si>
    <t xml:space="preserve">СПС КонсультантПлюс: Вологодский выпуск </t>
  </si>
  <si>
    <t xml:space="preserve">Обоснование начальной (максимальной) цены Договора на оказание услуг по адаптации и сопровождению экземпляров 
Системы Консультант Плюс на основе специального лицензионного ПО, обеспечивающего совместимость услуг с установленными у Заказчика экземплярами
Систем КонсультантПлюс
</t>
  </si>
  <si>
    <t xml:space="preserve">При определении начальной (максимальной) цены Договора на оказание услуг по адаптации и сопровождению экземпляров 
Системы Консультант Плюс на основе специального лицензионного ПО, обеспечивающего совместимость услуг с установленными у Заказчика экземплярами
Систем КонсультантПлюс  применен метод сопоставимых рыночных цен (анализ рынка). </t>
  </si>
  <si>
    <t>мес</t>
  </si>
  <si>
    <t xml:space="preserve">Приложение №2
к извещению запроза котировок в электронной форме 
</t>
  </si>
  <si>
    <t xml:space="preserve">В результате проведенного расчета Н(М)Ц договора составила: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</si>
</sst>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4" workbookViewId="0">
      <selection activeCell="A9" sqref="A9:H9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42578125" style="1" bestFit="1" customWidth="1"/>
    <col min="4" max="4" width="5.85546875" style="1" bestFit="1" customWidth="1"/>
    <col min="5" max="5" width="8.85546875" style="1" bestFit="1" customWidth="1"/>
    <col min="6" max="6" width="15.42578125" style="1" bestFit="1" customWidth="1"/>
    <col min="7" max="7" width="16.425781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42578125" style="1" bestFit="1" customWidth="1"/>
    <col min="14" max="14" width="11.42578125" style="1" bestFit="1" customWidth="1"/>
    <col min="15" max="15" width="16.42578125" style="1" bestFit="1" customWidth="1"/>
    <col min="16" max="16384" width="9.140625" style="1"/>
  </cols>
  <sheetData>
    <row r="1" spans="1:15" ht="67.7" customHeight="1" x14ac:dyDescent="0.2">
      <c r="K1" s="27" t="s">
        <v>25</v>
      </c>
      <c r="L1" s="27"/>
      <c r="M1" s="27"/>
      <c r="N1" s="27"/>
      <c r="O1" s="27"/>
    </row>
    <row r="2" spans="1:15" ht="65.25" customHeight="1" x14ac:dyDescent="0.2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.200000000000003" customHeight="1" x14ac:dyDescent="0.2">
      <c r="A3" s="30" t="s">
        <v>0</v>
      </c>
      <c r="B3" s="30" t="s">
        <v>1</v>
      </c>
      <c r="C3" s="30" t="s">
        <v>18</v>
      </c>
      <c r="D3" s="30" t="s">
        <v>2</v>
      </c>
      <c r="E3" s="30" t="s">
        <v>3</v>
      </c>
      <c r="F3" s="30" t="s">
        <v>4</v>
      </c>
      <c r="G3" s="30"/>
      <c r="H3" s="30"/>
      <c r="I3" s="2"/>
      <c r="J3" s="2"/>
      <c r="K3" s="31" t="s">
        <v>5</v>
      </c>
      <c r="L3" s="31"/>
      <c r="M3" s="31"/>
      <c r="N3" s="32" t="s">
        <v>6</v>
      </c>
      <c r="O3" s="32"/>
    </row>
    <row r="4" spans="1:15" ht="144" customHeight="1" x14ac:dyDescent="0.2">
      <c r="A4" s="30"/>
      <c r="B4" s="30"/>
      <c r="C4" s="30"/>
      <c r="D4" s="30"/>
      <c r="E4" s="30"/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31.5" x14ac:dyDescent="0.25">
      <c r="A5" s="5">
        <v>1</v>
      </c>
      <c r="B5" s="22" t="s">
        <v>20</v>
      </c>
      <c r="C5" s="22" t="s">
        <v>19</v>
      </c>
      <c r="D5" s="23" t="s">
        <v>24</v>
      </c>
      <c r="E5" s="8">
        <v>12</v>
      </c>
      <c r="F5" s="9">
        <v>3447.9</v>
      </c>
      <c r="G5" s="9">
        <v>3580.66</v>
      </c>
      <c r="H5" s="9">
        <v>3289.99</v>
      </c>
      <c r="I5" s="9"/>
      <c r="J5" s="9"/>
      <c r="K5" s="9">
        <f t="shared" ref="K5:K6" si="0">AVERAGE(F5:H5)</f>
        <v>3439.5166666666664</v>
      </c>
      <c r="L5" s="11">
        <f t="shared" ref="L5:L6" si="1">SQRT(((SUM((POWER(H5-K5,2)),(POWER(G5-K5,2)),(POWER(F5-K5,2)))/(COLUMNS(F5:H5)-1))))</f>
        <v>145.51622738833407</v>
      </c>
      <c r="M5" s="11">
        <f t="shared" ref="M5:M6" si="2">L5/K5*100</f>
        <v>4.2307173213775409</v>
      </c>
      <c r="N5" s="12">
        <f t="shared" ref="N5:N6" si="3">K5</f>
        <v>3439.5166666666664</v>
      </c>
      <c r="O5" s="12">
        <f t="shared" ref="O5:O6" si="4">N5*E5</f>
        <v>41274.199999999997</v>
      </c>
    </row>
    <row r="6" spans="1:15" s="4" customFormat="1" ht="31.5" x14ac:dyDescent="0.25">
      <c r="A6" s="5">
        <v>2</v>
      </c>
      <c r="B6" s="22" t="s">
        <v>21</v>
      </c>
      <c r="C6" s="22" t="s">
        <v>19</v>
      </c>
      <c r="D6" s="23" t="s">
        <v>24</v>
      </c>
      <c r="E6" s="8">
        <v>12</v>
      </c>
      <c r="F6" s="9">
        <v>967.2</v>
      </c>
      <c r="G6" s="10">
        <v>1007.82</v>
      </c>
      <c r="H6" s="9">
        <v>922.91</v>
      </c>
      <c r="I6" s="9"/>
      <c r="J6" s="9"/>
      <c r="K6" s="9">
        <f t="shared" si="0"/>
        <v>965.97666666666657</v>
      </c>
      <c r="L6" s="11">
        <f t="shared" si="1"/>
        <v>42.468216743034276</v>
      </c>
      <c r="M6" s="11">
        <f t="shared" si="2"/>
        <v>4.3964019223757251</v>
      </c>
      <c r="N6" s="12">
        <f t="shared" si="3"/>
        <v>965.97666666666657</v>
      </c>
      <c r="O6" s="12">
        <f t="shared" si="4"/>
        <v>11591.72</v>
      </c>
    </row>
    <row r="7" spans="1:15" s="4" customFormat="1" ht="21.2" customHeight="1" x14ac:dyDescent="0.25">
      <c r="A7" s="5"/>
      <c r="B7" s="8"/>
      <c r="C7" s="6"/>
      <c r="D7" s="7"/>
      <c r="E7" s="8"/>
      <c r="F7" s="9"/>
      <c r="G7" s="10"/>
      <c r="H7" s="9"/>
      <c r="I7" s="9"/>
      <c r="J7" s="9"/>
      <c r="K7" s="9"/>
      <c r="L7" s="11"/>
      <c r="M7" s="11"/>
      <c r="N7" s="12"/>
      <c r="O7" s="12">
        <f>SUM(O5:O6)</f>
        <v>52865.919999999998</v>
      </c>
    </row>
    <row r="8" spans="1:15" s="4" customFormat="1" ht="21.2" customHeight="1" x14ac:dyDescent="0.25">
      <c r="A8" s="5"/>
    </row>
    <row r="9" spans="1:15" ht="15.75" customHeight="1" x14ac:dyDescent="0.2">
      <c r="A9" s="24" t="s">
        <v>26</v>
      </c>
      <c r="B9" s="24"/>
      <c r="C9" s="24"/>
      <c r="D9" s="24"/>
      <c r="E9" s="24"/>
      <c r="F9" s="24"/>
      <c r="G9" s="24"/>
      <c r="H9" s="24"/>
      <c r="I9" s="13"/>
      <c r="J9" s="13"/>
      <c r="K9" s="12">
        <f>O7</f>
        <v>52865.919999999998</v>
      </c>
      <c r="L9" s="14" t="s">
        <v>17</v>
      </c>
      <c r="M9" s="14"/>
      <c r="N9" s="14"/>
      <c r="O9" s="15"/>
    </row>
    <row r="10" spans="1:15" ht="51.6" customHeight="1" x14ac:dyDescent="0.25">
      <c r="A10" s="25" t="s">
        <v>23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5.75" x14ac:dyDescent="0.25">
      <c r="A11" s="27"/>
      <c r="B11" s="27"/>
      <c r="C11" s="27"/>
      <c r="D11" s="27"/>
      <c r="E11" s="16"/>
      <c r="F11" s="17"/>
      <c r="G11" s="18"/>
      <c r="H11" s="19"/>
      <c r="I11" s="19"/>
      <c r="J11" s="19"/>
      <c r="K11" s="20"/>
      <c r="L11" s="20"/>
      <c r="M11" s="20"/>
      <c r="N11" s="20"/>
      <c r="O11" s="20"/>
    </row>
    <row r="12" spans="1:15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1:15" x14ac:dyDescent="0.2">
      <c r="K15" s="21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2023-11-30T05:10:26Z</dcterms:modified>
</cp:coreProperties>
</file>