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Закупка Хайруллин Р.А\СЕРВЕР КЭС\02-11-2023_08-00-49\"/>
    </mc:Choice>
  </mc:AlternateContent>
  <xr:revisionPtr revIDLastSave="0" documentId="13_ncr:1_{07959639-C720-4302-8B3D-761642A277F9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НМЦ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" i="1" l="1"/>
  <c r="N6" i="1" s="1"/>
  <c r="O6" i="1" s="1"/>
  <c r="L6" i="1" l="1"/>
  <c r="M6" i="1" s="1"/>
  <c r="K5" i="1"/>
  <c r="L5" i="1" s="1"/>
  <c r="M5" i="1" s="1"/>
  <c r="N5" i="1" l="1"/>
  <c r="O5" i="1" s="1"/>
  <c r="O7" i="1" l="1"/>
  <c r="K9" i="1" s="1"/>
</calcChain>
</file>

<file path=xl/sharedStrings.xml><?xml version="1.0" encoding="utf-8"?>
<sst xmlns="http://schemas.openxmlformats.org/spreadsheetml/2006/main" count="29" uniqueCount="27">
  <si>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</si>
  <si>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</si>
  <si>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</si>
  <si>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</si>
  <si>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</si>
  <si>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</si>
  <si>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</si>
  <si>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</si>
  <si>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</si>
  <si>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</si>
  <si>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</si>
  <si>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</si>
  <si>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</si>
  <si>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</si>
  <si>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</si>
  <si>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</si>
  <si>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</si>
  <si>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</si>
  <si>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</si>
  <si>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</si>
  <si>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</si>
  <si>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шт.</t>
  </si>
  <si>
    <t xml:space="preserve">Сервер в сборе
серии Rikor R-S-2-2xXeon Gold 6226R2xSSD2.5/240G-6xHDD2.5 sas10K/2400G128/3200-ATX1200HS-4GL-1xRAID-1xSFP или эквивалент
</t>
  </si>
  <si>
    <t>ИБП СИПБ3КА.10-11 онлайн двойного преобразования с встроенными аккумуляторами или эквивалент</t>
  </si>
  <si>
    <t>Обоснование начальной (максимальной) цены Договор на поставку серверов</t>
  </si>
  <si>
    <t xml:space="preserve">При определениеии начальной (максимальной) цены Договора на поставку серверов применен метод сопоставимых рыночных цен (анализ рынка). </t>
  </si>
  <si>
    <t xml:space="preserve">Приложение № 3 к извещению о проведении запроса котировок в электронной форме от 17 ноября 2023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</si>
</sst>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"/>
  </numFmts>
  <fonts count="14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1"/>
      <name val="Times New Roman"/>
    </font>
    <font>
      <i/>
      <sz val="11"/>
      <name val="Times New Roman"/>
    </font>
    <font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164" fontId="1" fillId="0" borderId="0" xfId="0" applyNumberFormat="1" applyFont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2" fontId="8" fillId="0" borderId="8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80" zoomScaleNormal="80" workbookViewId="0">
      <selection activeCell="K1" sqref="K1:O1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44140625" style="1" bestFit="1" customWidth="1"/>
    <col min="4" max="4" width="5.88671875" style="1" bestFit="1" customWidth="1"/>
    <col min="5" max="5" width="8.88671875" style="1" bestFit="1" customWidth="1"/>
    <col min="6" max="6" width="15.4414062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44140625" style="1" bestFit="1" customWidth="1"/>
    <col min="13" max="13" width="10.33203125" style="1" bestFit="1" customWidth="1"/>
    <col min="14" max="14" width="20.44140625" style="1" customWidth="1"/>
    <col min="15" max="15" width="16.33203125" style="1" bestFit="1" customWidth="1"/>
    <col min="16" max="16384" width="9.109375" style="1"/>
  </cols>
  <sheetData>
    <row r="1" spans="1:15" ht="67.650000000000006" customHeight="1" x14ac:dyDescent="0.25">
      <c r="K1" s="40" t="s">
        <v>26</v>
      </c>
      <c r="L1" s="39"/>
      <c r="M1" s="39"/>
      <c r="N1" s="39"/>
      <c r="O1" s="39"/>
    </row>
    <row r="2" spans="1:15" ht="39.15" customHeight="1" x14ac:dyDescent="0.25">
      <c r="A2" s="41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39.15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/>
      <c r="H3" s="43"/>
      <c r="I3" s="2"/>
      <c r="J3" s="2"/>
      <c r="K3" s="45" t="s">
        <v>6</v>
      </c>
      <c r="L3" s="45"/>
      <c r="M3" s="45"/>
      <c r="N3" s="46" t="s">
        <v>7</v>
      </c>
      <c r="O3" s="46"/>
    </row>
    <row r="4" spans="1:15" ht="144" customHeight="1" x14ac:dyDescent="0.25">
      <c r="A4" s="43"/>
      <c r="B4" s="44"/>
      <c r="C4" s="44"/>
      <c r="D4" s="44"/>
      <c r="E4" s="44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96.6" x14ac:dyDescent="0.3">
      <c r="A5" s="5">
        <v>1</v>
      </c>
      <c r="B5" s="18" t="s">
        <v>22</v>
      </c>
      <c r="C5" s="19" t="s">
        <v>20</v>
      </c>
      <c r="D5" s="20" t="s">
        <v>21</v>
      </c>
      <c r="E5" s="33">
        <v>1</v>
      </c>
      <c r="F5" s="35">
        <v>1350000</v>
      </c>
      <c r="G5" s="35">
        <v>1280000</v>
      </c>
      <c r="H5" s="35">
        <v>1337000</v>
      </c>
      <c r="I5" s="6"/>
      <c r="J5" s="6"/>
      <c r="K5" s="6">
        <f t="shared" ref="K5:K6" si="0">AVERAGE(F5:H5)</f>
        <v>1322333.3333333333</v>
      </c>
      <c r="L5" s="7">
        <f t="shared" ref="L5:L6" si="1">SQRT(((SUM((POWER(H5-K5,2)),(POWER(G5-K5,2)),(POWER(F5-K5,2)))/(COLUMNS(F5:H5)-1))))</f>
        <v>37233.497463081992</v>
      </c>
      <c r="M5" s="7">
        <f t="shared" ref="M5:M6" si="2">L5/K5*100</f>
        <v>2.8157421827387443</v>
      </c>
      <c r="N5" s="8">
        <f t="shared" ref="N5:N6" si="3">K5</f>
        <v>1322333.3333333333</v>
      </c>
      <c r="O5" s="8">
        <f t="shared" ref="O5:O6" si="4">N5*E5</f>
        <v>1322333.3333333333</v>
      </c>
    </row>
    <row r="6" spans="1:15" s="4" customFormat="1" ht="55.8" thickBot="1" x14ac:dyDescent="0.35">
      <c r="A6" s="5">
        <v>2</v>
      </c>
      <c r="B6" s="18" t="s">
        <v>23</v>
      </c>
      <c r="C6" s="19" t="s">
        <v>20</v>
      </c>
      <c r="D6" s="20" t="s">
        <v>21</v>
      </c>
      <c r="E6" s="33">
        <v>1</v>
      </c>
      <c r="F6" s="35">
        <v>94300</v>
      </c>
      <c r="G6" s="35">
        <v>92000</v>
      </c>
      <c r="H6" s="35">
        <v>96000</v>
      </c>
      <c r="I6" s="6"/>
      <c r="J6" s="6"/>
      <c r="K6" s="6">
        <f t="shared" si="0"/>
        <v>94100</v>
      </c>
      <c r="L6" s="7">
        <f t="shared" si="1"/>
        <v>2007.4859899884732</v>
      </c>
      <c r="M6" s="7">
        <f t="shared" si="2"/>
        <v>2.1333538682130428</v>
      </c>
      <c r="N6" s="8">
        <f t="shared" si="3"/>
        <v>94100</v>
      </c>
      <c r="O6" s="8">
        <f t="shared" si="4"/>
        <v>94100</v>
      </c>
    </row>
    <row r="7" spans="1:15" s="4" customFormat="1" ht="44.85" customHeight="1" thickBot="1" x14ac:dyDescent="0.3">
      <c r="A7" s="22"/>
      <c r="B7" s="29"/>
      <c r="C7" s="23"/>
      <c r="D7" s="30"/>
      <c r="E7" s="31"/>
      <c r="F7" s="28"/>
      <c r="G7" s="34"/>
      <c r="H7" s="34"/>
      <c r="I7" s="24"/>
      <c r="J7" s="24"/>
      <c r="K7" s="32"/>
      <c r="L7" s="25"/>
      <c r="M7" s="25"/>
      <c r="N7" s="26"/>
      <c r="O7" s="27">
        <f>SUM(O5:O6)</f>
        <v>1416433.3333333333</v>
      </c>
    </row>
    <row r="8" spans="1:15" s="4" customFormat="1" ht="21.15" customHeight="1" x14ac:dyDescent="0.3">
      <c r="A8" s="21"/>
    </row>
    <row r="9" spans="1:15" ht="15.75" customHeight="1" x14ac:dyDescent="0.25">
      <c r="A9" s="36" t="s">
        <v>18</v>
      </c>
      <c r="B9" s="36"/>
      <c r="C9" s="36"/>
      <c r="D9" s="36"/>
      <c r="E9" s="36"/>
      <c r="F9" s="36"/>
      <c r="G9" s="36"/>
      <c r="H9" s="36"/>
      <c r="I9" s="9"/>
      <c r="J9" s="9"/>
      <c r="K9" s="8">
        <f>O7</f>
        <v>1416433.3333333333</v>
      </c>
      <c r="L9" s="10" t="s">
        <v>19</v>
      </c>
      <c r="M9" s="10"/>
      <c r="N9" s="10"/>
      <c r="O9" s="11"/>
    </row>
    <row r="10" spans="1:15" ht="15.75" customHeight="1" x14ac:dyDescent="0.3">
      <c r="A10" s="37" t="s">
        <v>25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ht="15.6" x14ac:dyDescent="0.3">
      <c r="A11" s="39"/>
      <c r="B11" s="39"/>
      <c r="C11" s="39"/>
      <c r="D11" s="39"/>
      <c r="E11" s="12"/>
      <c r="F11" s="13"/>
      <c r="G11" s="14"/>
      <c r="H11" s="15"/>
      <c r="I11" s="15"/>
      <c r="J11" s="15"/>
      <c r="K11" s="16"/>
      <c r="L11" s="16"/>
      <c r="M11" s="16"/>
      <c r="N11" s="16"/>
      <c r="O11" s="16"/>
    </row>
    <row r="12" spans="1:15" ht="15.6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5.6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5" spans="1:15" x14ac:dyDescent="0.25">
      <c r="K15" s="17"/>
    </row>
  </sheetData>
  <mergeCells count="13">
    <mergeCell ref="A9:H9"/>
    <mergeCell ref="A10:O10"/>
    <mergeCell ref="A11:D11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revision>3</cp:revision>
  <dcterms:created xsi:type="dcterms:W3CDTF">2014-05-19T23:28:21Z</dcterms:created>
  <dcterms:modified xsi:type="dcterms:W3CDTF">2023-11-17T10:13:02Z</dcterms:modified>
</cp:coreProperties>
</file>