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540" windowHeight="7965"/>
  </bookViews>
  <sheets>
    <sheet name="НМЦД" sheetId="1" r:id="rId1"/>
  </sheets>
  <calcPr calcId="124519"/>
</workbook>
</file>

<file path=xl/calcChain.xml><?xml version="1.0" encoding="utf-8"?>
<calcChain xmlns="http://schemas.openxmlformats.org/spreadsheetml/2006/main">
  <c r="K5" i="1"/>
  <c r="L5" s="1"/>
  <c r="M5" s="1"/>
  <c r="K6"/>
  <c r="L6" s="1"/>
  <c r="M6" s="1"/>
  <c r="K7"/>
  <c r="N7" s="1"/>
  <c r="O7" s="1"/>
  <c r="K8"/>
  <c r="N8" s="1"/>
  <c r="O8" s="1"/>
  <c r="N5" l="1"/>
  <c r="O5" s="1"/>
  <c r="N6"/>
  <c r="O6" s="1"/>
  <c r="L8"/>
  <c r="M8" s="1"/>
  <c r="L7"/>
  <c r="M7" s="1"/>
  <c r="K10" l="1"/>
</calcChain>
</file>

<file path=xl/sharedStrings.xml><?xml version="1.0" encoding="utf-8"?>
<sst xmlns="http://schemas.openxmlformats.org/spreadsheetml/2006/main" count="35" uniqueCount="29">
  <si>
    <t>Приложение № ___
к _________ в электронной форме 
от «___» __________ 202_ г. № ______</t>
  </si>
  <si>
    <t>№</t>
  </si>
  <si>
    <t xml:space="preserve">Наименование товара (работ, услуг) 
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</si>
  <si>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</si>
  <si>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</si>
  <si>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</si>
  <si>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</si>
  <si>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</si>
  <si>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</si>
  <si>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</si>
  <si>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</si>
  <si>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</si>
  <si>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</si>
  <si>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</si>
  <si>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</si>
  <si>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</si>
  <si>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</si>
  <si>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</si>
  <si>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</si>
  <si>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Основные характеристи объекта закупки</t>
  </si>
  <si>
    <t>в соответствии с ТЗ</t>
  </si>
  <si>
    <t>шт</t>
  </si>
  <si>
    <t>Обоснование начальной (максимальной) цены Договора на поставку электрооборудования</t>
  </si>
  <si>
    <t xml:space="preserve">При определении начальной (максимальной) цены Договора на поставку электрооборудования   применен метод сопоставимых рыночных цен (анализ рынка). </t>
  </si>
  <si>
    <t>Корпус защитный КДЕ-1 с динрейкой</t>
  </si>
  <si>
    <t>Корпус защитный КДЕ-3</t>
  </si>
  <si>
    <t>Автоматический выключатель 2P 25А (C) 4,5kA ВА 47-63 EKF PROxima или эквивалент</t>
  </si>
  <si>
    <t>Автоматический выключатель 3P 32А (C) 4,5kA ВА 47-63 EKF PROxima или эквивалент</t>
  </si>
  <si>
    <r>
      <t xml:space="preserve">коэффициент вариации цен V (%)           </t>
    </r>
    <r>
      <rPr>
        <i/>
        <sz val="9"/>
        <rFont val="Times New Roman"/>
        <family val="1"/>
        <charset val="204"/>
      </rPr>
      <t xml:space="preserve">         (не должен превышать 33%)</t>
    </r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</si>
</sst>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0"/>
  </numFmts>
  <fonts count="8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000A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/>
    <xf numFmtId="43" fontId="1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3" fillId="0" borderId="0" xfId="0" applyFont="1" applyAlignment="1">
      <alignment horizontal="center" vertical="top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"/>
  <sheetViews>
    <sheetView tabSelected="1" zoomScale="70" zoomScaleNormal="70" workbookViewId="0">
      <selection activeCell="G16" sqref="G16"/>
    </sheetView>
  </sheetViews>
  <sheetFormatPr defaultColWidth="9.140625" defaultRowHeight="12.75"/>
  <cols>
    <col min="1" max="1" width="3.140625" style="1" bestFit="1" customWidth="1"/>
    <col min="2" max="2" width="25.140625" style="1" customWidth="1"/>
    <col min="3" max="3" width="16.28515625" style="1" customWidth="1"/>
    <col min="4" max="4" width="4.5703125" style="1" customWidth="1"/>
    <col min="5" max="5" width="6" style="1" customWidth="1"/>
    <col min="6" max="6" width="12.42578125" style="1" customWidth="1"/>
    <col min="7" max="7" width="12.28515625" style="1" customWidth="1"/>
    <col min="8" max="8" width="12.42578125" style="1" customWidth="1"/>
    <col min="9" max="10" width="15.85546875" style="1" hidden="1" customWidth="1"/>
    <col min="11" max="11" width="13.42578125" style="1" customWidth="1"/>
    <col min="12" max="12" width="11.42578125" style="1" customWidth="1"/>
    <col min="13" max="13" width="10.42578125" style="1" bestFit="1" customWidth="1"/>
    <col min="14" max="14" width="12" style="1" customWidth="1"/>
    <col min="15" max="15" width="15.28515625" style="1" customWidth="1"/>
    <col min="16" max="16384" width="9.140625" style="1"/>
  </cols>
  <sheetData>
    <row r="1" spans="1:15" ht="67.7" customHeight="1">
      <c r="A1" s="5"/>
      <c r="B1" s="5"/>
      <c r="C1" s="5"/>
      <c r="D1" s="5"/>
      <c r="E1" s="5"/>
      <c r="F1" s="5"/>
      <c r="G1" s="5"/>
      <c r="H1" s="5"/>
      <c r="I1" s="5"/>
      <c r="J1" s="5"/>
      <c r="K1" s="6" t="s">
        <v>0</v>
      </c>
      <c r="L1" s="6"/>
      <c r="M1" s="6"/>
      <c r="N1" s="6"/>
      <c r="O1" s="6"/>
    </row>
    <row r="2" spans="1:15" ht="39.200000000000003" customHeight="1">
      <c r="A2" s="7" t="s">
        <v>22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39.200000000000003" customHeight="1">
      <c r="A3" s="8" t="s">
        <v>1</v>
      </c>
      <c r="B3" s="8" t="s">
        <v>2</v>
      </c>
      <c r="C3" s="12" t="s">
        <v>19</v>
      </c>
      <c r="D3" s="8" t="s">
        <v>3</v>
      </c>
      <c r="E3" s="8" t="s">
        <v>4</v>
      </c>
      <c r="F3" s="8" t="s">
        <v>5</v>
      </c>
      <c r="G3" s="8"/>
      <c r="H3" s="8"/>
      <c r="I3" s="9"/>
      <c r="J3" s="9"/>
      <c r="K3" s="10" t="s">
        <v>6</v>
      </c>
      <c r="L3" s="10"/>
      <c r="M3" s="10"/>
      <c r="N3" s="11" t="s">
        <v>7</v>
      </c>
      <c r="O3" s="11"/>
    </row>
    <row r="4" spans="1:15" ht="144" customHeight="1" thickBot="1">
      <c r="A4" s="8"/>
      <c r="B4" s="12"/>
      <c r="C4" s="31"/>
      <c r="D4" s="8"/>
      <c r="E4" s="8"/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28</v>
      </c>
      <c r="N4" s="13" t="s">
        <v>15</v>
      </c>
      <c r="O4" s="13" t="s">
        <v>16</v>
      </c>
    </row>
    <row r="5" spans="1:15" s="2" customFormat="1" ht="24.75" thickBot="1">
      <c r="A5" s="14">
        <v>1</v>
      </c>
      <c r="B5" s="15" t="s">
        <v>24</v>
      </c>
      <c r="C5" s="15" t="s">
        <v>20</v>
      </c>
      <c r="D5" s="16" t="s">
        <v>21</v>
      </c>
      <c r="E5" s="17">
        <v>160</v>
      </c>
      <c r="F5" s="18">
        <v>650</v>
      </c>
      <c r="G5" s="18">
        <v>695</v>
      </c>
      <c r="H5" s="18">
        <v>740</v>
      </c>
      <c r="I5" s="18"/>
      <c r="J5" s="18"/>
      <c r="K5" s="18">
        <f t="shared" ref="K5:K8" si="0">AVERAGE(F5:H5)</f>
        <v>695</v>
      </c>
      <c r="L5" s="19">
        <f t="shared" ref="L5:L8" si="1">SQRT(((SUM((POWER(H5-K5,2)),(POWER(G5-K5,2)),(POWER(F5-K5,2)))/(COLUMNS(F5:H5)-1))))</f>
        <v>45</v>
      </c>
      <c r="M5" s="19">
        <f t="shared" ref="M5:M8" si="2">L5/K5*100</f>
        <v>6.4748201438848918</v>
      </c>
      <c r="N5" s="20">
        <f t="shared" ref="N5:N8" si="3">K5</f>
        <v>695</v>
      </c>
      <c r="O5" s="20">
        <f t="shared" ref="O5:O8" si="4">N5*E5</f>
        <v>111200</v>
      </c>
    </row>
    <row r="6" spans="1:15" s="2" customFormat="1" ht="13.5" thickBot="1">
      <c r="A6" s="14">
        <v>2</v>
      </c>
      <c r="B6" s="21" t="s">
        <v>25</v>
      </c>
      <c r="C6" s="15" t="s">
        <v>20</v>
      </c>
      <c r="D6" s="16" t="s">
        <v>21</v>
      </c>
      <c r="E6" s="17">
        <v>20</v>
      </c>
      <c r="F6" s="18">
        <v>1000</v>
      </c>
      <c r="G6" s="18">
        <v>1220</v>
      </c>
      <c r="H6" s="18">
        <v>1300</v>
      </c>
      <c r="I6" s="18"/>
      <c r="J6" s="18"/>
      <c r="K6" s="18">
        <f t="shared" si="0"/>
        <v>1173.3333333333333</v>
      </c>
      <c r="L6" s="19">
        <f t="shared" si="1"/>
        <v>155.3490693030806</v>
      </c>
      <c r="M6" s="19">
        <f t="shared" si="2"/>
        <v>13.239977497421643</v>
      </c>
      <c r="N6" s="20">
        <f t="shared" si="3"/>
        <v>1173.3333333333333</v>
      </c>
      <c r="O6" s="20">
        <f t="shared" si="4"/>
        <v>23466.666666666664</v>
      </c>
    </row>
    <row r="7" spans="1:15" s="2" customFormat="1" ht="36.75" thickBot="1">
      <c r="A7" s="14">
        <v>3</v>
      </c>
      <c r="B7" s="15" t="s">
        <v>26</v>
      </c>
      <c r="C7" s="15" t="s">
        <v>20</v>
      </c>
      <c r="D7" s="16" t="s">
        <v>21</v>
      </c>
      <c r="E7" s="17">
        <v>160</v>
      </c>
      <c r="F7" s="18">
        <v>280.58</v>
      </c>
      <c r="G7" s="18">
        <v>298.74</v>
      </c>
      <c r="H7" s="18">
        <v>310</v>
      </c>
      <c r="I7" s="18"/>
      <c r="J7" s="18"/>
      <c r="K7" s="18">
        <f t="shared" si="0"/>
        <v>296.44</v>
      </c>
      <c r="L7" s="19">
        <f t="shared" si="1"/>
        <v>14.844244675967865</v>
      </c>
      <c r="M7" s="19">
        <f t="shared" si="2"/>
        <v>5.0075039387288713</v>
      </c>
      <c r="N7" s="20">
        <f t="shared" si="3"/>
        <v>296.44</v>
      </c>
      <c r="O7" s="20">
        <f t="shared" si="4"/>
        <v>47430.400000000001</v>
      </c>
    </row>
    <row r="8" spans="1:15" s="2" customFormat="1" ht="36.75" thickBot="1">
      <c r="A8" s="14">
        <v>4</v>
      </c>
      <c r="B8" s="15" t="s">
        <v>27</v>
      </c>
      <c r="C8" s="15" t="s">
        <v>20</v>
      </c>
      <c r="D8" s="16" t="s">
        <v>21</v>
      </c>
      <c r="E8" s="17">
        <v>20</v>
      </c>
      <c r="F8" s="18">
        <v>416.55</v>
      </c>
      <c r="G8" s="18">
        <v>430.52</v>
      </c>
      <c r="H8" s="18">
        <v>447</v>
      </c>
      <c r="I8" s="18"/>
      <c r="J8" s="18"/>
      <c r="K8" s="18">
        <f t="shared" si="0"/>
        <v>431.35666666666663</v>
      </c>
      <c r="L8" s="19">
        <f t="shared" si="1"/>
        <v>15.242231901310687</v>
      </c>
      <c r="M8" s="19">
        <f t="shared" si="2"/>
        <v>3.5335565853417563</v>
      </c>
      <c r="N8" s="20">
        <f t="shared" si="3"/>
        <v>431.35666666666663</v>
      </c>
      <c r="O8" s="20">
        <f t="shared" si="4"/>
        <v>8627.1333333333332</v>
      </c>
    </row>
    <row r="9" spans="1:15" s="2" customFormat="1" ht="21.2" customHeight="1">
      <c r="A9" s="9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5" ht="15.75" customHeight="1">
      <c r="A10" s="23" t="s">
        <v>17</v>
      </c>
      <c r="B10" s="23"/>
      <c r="C10" s="23"/>
      <c r="D10" s="23"/>
      <c r="E10" s="23"/>
      <c r="F10" s="23"/>
      <c r="G10" s="23"/>
      <c r="H10" s="23"/>
      <c r="I10" s="24"/>
      <c r="J10" s="24"/>
      <c r="K10" s="20">
        <f>O5+O6+O7+O8</f>
        <v>190724.19999999998</v>
      </c>
      <c r="L10" s="25" t="s">
        <v>18</v>
      </c>
      <c r="M10" s="25"/>
      <c r="N10" s="25"/>
      <c r="O10" s="26"/>
    </row>
    <row r="11" spans="1:15" ht="15.75" customHeight="1">
      <c r="A11" s="30" t="s">
        <v>23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pans="1:15">
      <c r="A12" s="6"/>
      <c r="B12" s="6"/>
      <c r="C12" s="6"/>
      <c r="D12" s="6"/>
      <c r="E12" s="5"/>
      <c r="F12" s="27"/>
      <c r="G12" s="28"/>
      <c r="H12" s="29"/>
      <c r="I12" s="29"/>
      <c r="J12" s="29"/>
      <c r="K12" s="26"/>
      <c r="L12" s="26"/>
      <c r="M12" s="26"/>
      <c r="N12" s="26"/>
      <c r="O12" s="26"/>
    </row>
    <row r="13" spans="1:15" ht="15.7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5.7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6" spans="1:15">
      <c r="K16" s="4"/>
    </row>
  </sheetData>
  <mergeCells count="13">
    <mergeCell ref="A10:H10"/>
    <mergeCell ref="A11:O11"/>
    <mergeCell ref="A12:D12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31496062992125984" right="0.31496062992125984" top="0.35433070866141736" bottom="0.35433070866141736" header="0" footer="0"/>
  <pageSetup paperSize="9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User</cp:lastModifiedBy>
  <cp:revision>3</cp:revision>
  <cp:lastPrinted>2023-10-09T12:07:19Z</cp:lastPrinted>
  <dcterms:created xsi:type="dcterms:W3CDTF">2014-05-19T23:28:21Z</dcterms:created>
  <dcterms:modified xsi:type="dcterms:W3CDTF">2023-10-09T12:07:26Z</dcterms:modified>
</cp:coreProperties>
</file>