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samorodova\Desktop\Закупки 2023\Аукционная документация 223-фз\Оборудование 20 722\"/>
    </mc:Choice>
  </mc:AlternateContent>
  <xr:revisionPtr revIDLastSave="0" documentId="13_ncr:1_{8239E3F4-C4D4-4A2E-A9CB-BFE1A068A3E3}" xr6:coauthVersionLast="40" xr6:coauthVersionMax="40" xr10:uidLastSave="{00000000-0000-0000-0000-000000000000}"/>
  <bookViews>
    <workbookView xWindow="0" yWindow="0" windowWidth="23970" windowHeight="9495" xr2:uid="{00000000-000D-0000-FFFF-FFFF00000000}"/>
  </bookViews>
  <sheets>
    <sheet name="НМЦД" sheetId="1" r:id="rId1"/>
  </sheets>
  <calcPr calcId="191029"/>
</workbook>
</file>

<file path=xl/calcChain.xml><?xml version="1.0" encoding="utf-8"?>
<calcChain xmlns="http://schemas.openxmlformats.org/spreadsheetml/2006/main">
  <c r="I6" i="1" l="1"/>
  <c r="L6" i="1" s="1"/>
  <c r="M6" i="1" s="1"/>
  <c r="I5" i="1"/>
  <c r="J5" i="1" s="1"/>
  <c r="K5" i="1" s="1"/>
  <c r="L5" i="1" l="1"/>
  <c r="M5" i="1" s="1"/>
  <c r="I8" i="1" s="1"/>
  <c r="J6" i="1"/>
  <c r="K6" i="1" s="1"/>
</calcChain>
</file>

<file path=xl/sharedStrings.xml><?xml version="1.0" encoding="utf-8"?>
<sst xmlns="http://schemas.openxmlformats.org/spreadsheetml/2006/main" count="23" uniqueCount="23">
  <si>
    <t>№</t>
  </si>
  <si>
    <t xml:space="preserve">Наименование товара (работ, услуг) 
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</si>
  <si>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</si>
  <si>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</si>
  <si>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</si>
  <si>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</si>
  <si>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</si>
  <si>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</si>
  <si>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</si>
  <si>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</si>
  <si>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</si>
  <si>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</si>
  <si>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</si>
  <si>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</si>
  <si>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</si>
  <si>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</si>
  <si>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</si>
  <si>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</si>
  <si>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Комплект оборудования для оснащения рабочей зоны «Монтаж, эксплуатация и ремонт сантехустройств»</t>
  </si>
  <si>
    <t>Комплект оборудования для оснащения рабочей зоны «Проектирование, монтаж и испытания систем кондиционирования и вентиляции»</t>
  </si>
  <si>
    <t xml:space="preserve">При определениеии начальной (максимальной) цены Договора на поставку комплектов оборудования для оснащения рабочих зон  применен метод сопоставимых рыночных цен (анализ рынка). </t>
  </si>
  <si>
    <t xml:space="preserve">Обоснование начальной (максимальной) цены Договор на поставку комплектов оборудования для оснащения рабочих зон  на поставку комплектов учебного оборудования для оснащения рабочих зон:   «Монтаж, эксплуатация и ремонт сантехустройств» и «Проектирование, монтаж и испытания  систем кондиционирования и вентиляции»
</t>
  </si>
  <si>
    <t xml:space="preserve">Приложение № 1
к Документации об Аукционе  в электронной форме 
от «26» апреля 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</si>
</sst>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0.0000"/>
  </numFmts>
  <fonts count="10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1"/>
      <name val="Times New Roman"/>
    </font>
    <font>
      <i/>
      <sz val="11"/>
      <name val="Times New Roman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43" fontId="1" fillId="0" borderId="0" xfId="0" applyNumberFormat="1" applyFont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1476374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A2" sqref="A2:M2"/>
    </sheetView>
  </sheetViews>
  <sheetFormatPr defaultColWidth="9.140625" defaultRowHeight="12.75" x14ac:dyDescent="0.2"/>
  <cols>
    <col min="1" max="1" width="3.140625" style="1" customWidth="1"/>
    <col min="2" max="2" width="39.140625" style="1" customWidth="1"/>
    <col min="3" max="3" width="8.85546875" style="1" bestFit="1" customWidth="1"/>
    <col min="4" max="4" width="15.5703125" style="1" bestFit="1" customWidth="1"/>
    <col min="5" max="5" width="16.28515625" style="1" bestFit="1" customWidth="1"/>
    <col min="6" max="6" width="15.85546875" style="1" bestFit="1" customWidth="1"/>
    <col min="7" max="8" width="15.85546875" style="1" hidden="1" customWidth="1"/>
    <col min="9" max="9" width="18.140625" style="1" bestFit="1" customWidth="1"/>
    <col min="10" max="10" width="13.5703125" style="1" bestFit="1" customWidth="1"/>
    <col min="11" max="11" width="10.28515625" style="1" bestFit="1" customWidth="1"/>
    <col min="12" max="12" width="26.140625" style="1" customWidth="1"/>
    <col min="13" max="13" width="16.28515625" style="1" bestFit="1" customWidth="1"/>
    <col min="14" max="16384" width="9.140625" style="1"/>
  </cols>
  <sheetData>
    <row r="1" spans="1:13" ht="67.5" customHeight="1" x14ac:dyDescent="0.2">
      <c r="I1" s="25" t="s">
        <v>22</v>
      </c>
      <c r="J1" s="25"/>
      <c r="K1" s="25"/>
      <c r="L1" s="25"/>
      <c r="M1" s="25"/>
    </row>
    <row r="2" spans="1:13" ht="54.75" customHeight="1" x14ac:dyDescent="0.2">
      <c r="A2" s="26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39" customHeight="1" x14ac:dyDescent="0.2">
      <c r="A3" s="28" t="s">
        <v>0</v>
      </c>
      <c r="B3" s="28" t="s">
        <v>1</v>
      </c>
      <c r="C3" s="28" t="s">
        <v>2</v>
      </c>
      <c r="D3" s="28" t="s">
        <v>3</v>
      </c>
      <c r="E3" s="28"/>
      <c r="F3" s="28"/>
      <c r="G3" s="2"/>
      <c r="H3" s="2"/>
      <c r="I3" s="29" t="s">
        <v>4</v>
      </c>
      <c r="J3" s="29"/>
      <c r="K3" s="29"/>
      <c r="L3" s="30" t="s">
        <v>5</v>
      </c>
      <c r="M3" s="30"/>
    </row>
    <row r="4" spans="1:13" ht="144" customHeight="1" x14ac:dyDescent="0.2">
      <c r="A4" s="28"/>
      <c r="B4" s="28"/>
      <c r="C4" s="28"/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3" t="s">
        <v>14</v>
      </c>
      <c r="M4" s="3" t="s">
        <v>15</v>
      </c>
    </row>
    <row r="5" spans="1:13" s="4" customFormat="1" ht="45" customHeight="1" x14ac:dyDescent="0.25">
      <c r="A5" s="5">
        <v>1</v>
      </c>
      <c r="B5" s="21" t="s">
        <v>18</v>
      </c>
      <c r="C5" s="6">
        <v>1</v>
      </c>
      <c r="D5" s="7">
        <v>16592000</v>
      </c>
      <c r="E5" s="7">
        <v>16950000</v>
      </c>
      <c r="F5" s="7">
        <v>16900000</v>
      </c>
      <c r="G5" s="7"/>
      <c r="H5" s="7"/>
      <c r="I5" s="7">
        <f t="shared" ref="I5:I6" si="0">AVERAGE(D5:F5)</f>
        <v>16814000</v>
      </c>
      <c r="J5" s="8">
        <f t="shared" ref="J5:J6" si="1">SQRT(((SUM((POWER(F5-I5,2)),(POWER(E5-I5,2)),(POWER(D5-I5,2)))/(COLUMNS(D5:F5)-1))))</f>
        <v>193876.24919004389</v>
      </c>
      <c r="K5" s="8">
        <f t="shared" ref="K5:K6" si="2">J5/I5*100</f>
        <v>1.1530644057930528</v>
      </c>
      <c r="L5" s="9">
        <f t="shared" ref="L5:L6" si="3">I5</f>
        <v>16814000</v>
      </c>
      <c r="M5" s="9">
        <f t="shared" ref="M5:M6" si="4">L5*C5</f>
        <v>16814000</v>
      </c>
    </row>
    <row r="6" spans="1:13" s="4" customFormat="1" ht="60" x14ac:dyDescent="0.25">
      <c r="A6" s="5">
        <v>2</v>
      </c>
      <c r="B6" s="20" t="s">
        <v>19</v>
      </c>
      <c r="C6" s="6">
        <v>1</v>
      </c>
      <c r="D6" s="7">
        <v>4130000</v>
      </c>
      <c r="E6" s="10">
        <v>4200000</v>
      </c>
      <c r="F6" s="7">
        <v>4150000</v>
      </c>
      <c r="G6" s="7"/>
      <c r="H6" s="7"/>
      <c r="I6" s="7">
        <f t="shared" si="0"/>
        <v>4160000</v>
      </c>
      <c r="J6" s="8">
        <f t="shared" si="1"/>
        <v>36055.512754639894</v>
      </c>
      <c r="K6" s="8">
        <f t="shared" si="2"/>
        <v>0.8667190566019205</v>
      </c>
      <c r="L6" s="9">
        <f t="shared" si="3"/>
        <v>4160000</v>
      </c>
      <c r="M6" s="9">
        <f t="shared" si="4"/>
        <v>4160000</v>
      </c>
    </row>
    <row r="7" spans="1:13" s="4" customFormat="1" ht="21" customHeight="1" x14ac:dyDescent="0.25">
      <c r="A7" s="5"/>
    </row>
    <row r="8" spans="1:13" ht="15.75" customHeight="1" x14ac:dyDescent="0.2">
      <c r="A8" s="22" t="s">
        <v>16</v>
      </c>
      <c r="B8" s="22"/>
      <c r="C8" s="22"/>
      <c r="D8" s="22"/>
      <c r="E8" s="22"/>
      <c r="F8" s="22"/>
      <c r="G8" s="11"/>
      <c r="H8" s="11"/>
      <c r="I8" s="9">
        <f>SUM(M5:M6)</f>
        <v>20974000</v>
      </c>
      <c r="J8" s="12" t="s">
        <v>17</v>
      </c>
      <c r="K8" s="12"/>
      <c r="L8" s="12"/>
      <c r="M8" s="13"/>
    </row>
    <row r="9" spans="1:13" ht="36" customHeight="1" x14ac:dyDescent="0.25">
      <c r="A9" s="23" t="s">
        <v>20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ht="15.75" x14ac:dyDescent="0.25">
      <c r="A10" s="25"/>
      <c r="B10" s="25"/>
      <c r="C10" s="14"/>
      <c r="D10" s="15"/>
      <c r="E10" s="16"/>
      <c r="F10" s="17"/>
      <c r="G10" s="17"/>
      <c r="H10" s="17"/>
      <c r="I10" s="18"/>
      <c r="J10" s="18"/>
      <c r="K10" s="18"/>
      <c r="L10" s="18"/>
      <c r="M10" s="18"/>
    </row>
    <row r="11" spans="1:13" ht="15.75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.75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4" spans="1:13" x14ac:dyDescent="0.2">
      <c r="I14" s="19"/>
    </row>
  </sheetData>
  <mergeCells count="11">
    <mergeCell ref="A8:F8"/>
    <mergeCell ref="A9:M9"/>
    <mergeCell ref="A10:B10"/>
    <mergeCell ref="I1:M1"/>
    <mergeCell ref="A2:M2"/>
    <mergeCell ref="A3:A4"/>
    <mergeCell ref="B3:B4"/>
    <mergeCell ref="C3:C4"/>
    <mergeCell ref="D3:F3"/>
    <mergeCell ref="I3:K3"/>
    <mergeCell ref="L3:M3"/>
  </mergeCells>
  <pageMargins left="0.7" right="0.7" top="0.75" bottom="0.75" header="0.3" footer="0.3"/>
  <pageSetup paperSize="9" firstPageNumber="4294967295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samorodova</cp:lastModifiedBy>
  <cp:revision>4</cp:revision>
  <dcterms:created xsi:type="dcterms:W3CDTF">2014-05-19T23:28:21Z</dcterms:created>
  <dcterms:modified xsi:type="dcterms:W3CDTF">2023-04-26T10:45:52Z</dcterms:modified>
</cp:coreProperties>
</file>