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4" r:id="rId1"/>
  </sheets>
  <calcPr calcId="145621"/>
</workbook>
</file>

<file path=xl/calcChain.xml><?xml version="1.0" encoding="utf-8"?>
<calcChain xmlns="http://schemas.openxmlformats.org/spreadsheetml/2006/main">
  <c r="G9" i="4" l="1"/>
  <c r="D11" i="4" l="1"/>
  <c r="D9" i="4"/>
  <c r="H9" i="4"/>
  <c r="H10" i="4"/>
  <c r="H11" i="4"/>
  <c r="H12" i="4"/>
  <c r="G12" i="4" l="1"/>
  <c r="G10" i="4"/>
  <c r="G11" i="4"/>
  <c r="C10" i="4"/>
  <c r="K10" i="4" s="1"/>
  <c r="C11" i="4"/>
  <c r="C12" i="4"/>
  <c r="C9" i="4"/>
  <c r="K9" i="4" s="1"/>
  <c r="K11" i="4" l="1"/>
  <c r="K12" i="4"/>
</calcChain>
</file>

<file path=xl/sharedStrings.xml><?xml version="1.0" encoding="utf-8"?>
<sst xmlns="http://schemas.openxmlformats.org/spreadsheetml/2006/main" count="36" uniqueCount="29">
  <si>
    <t>Отчетный период</t>
  </si>
  <si>
    <t>АЛЬФАСТРАХОВАНИЕ</t>
  </si>
  <si>
    <t>СОГАЗ</t>
  </si>
  <si>
    <t>ВСК</t>
  </si>
  <si>
    <t>Наименование участника</t>
  </si>
  <si>
    <t>2.1</t>
  </si>
  <si>
    <t>2.3</t>
  </si>
  <si>
    <t>2.4</t>
  </si>
  <si>
    <t>1.1</t>
  </si>
  <si>
    <t>Цена договора</t>
  </si>
  <si>
    <t>ruAA</t>
  </si>
  <si>
    <t>ruAAA</t>
  </si>
  <si>
    <t>Наличие действующего рейтинга надежности рейтингового агентства RAEX (Эксперт РА) и/или Аналитического Кредитного Рейтингового Агентства (АКРА)</t>
  </si>
  <si>
    <t>2.2</t>
  </si>
  <si>
    <t>Ренесанс</t>
  </si>
  <si>
    <t>Количество заявленных страховых случаев по договорам страхования</t>
  </si>
  <si>
    <t xml:space="preserve">Количество урегулированных окончательно страховых выплат </t>
  </si>
  <si>
    <t>ruAA; АА</t>
  </si>
  <si>
    <t>ruAAA; АА+</t>
  </si>
  <si>
    <t xml:space="preserve">Количество договоров по добровольному медицинскому страхованию, действовавших на конец периода 2021 г., шт
(в соответствии с данными, указанными форме в форме отчетности № 0420162)
</t>
  </si>
  <si>
    <t>Сумма неурегулированных страховых случаев по договорам страхования </t>
  </si>
  <si>
    <t>Сумма страховых выплат по договорам страхования </t>
  </si>
  <si>
    <t xml:space="preserve">Наличие лечебно-профилактических  учреждений (ЛПУ), перечисленных в техническом задании </t>
  </si>
  <si>
    <t>2.5</t>
  </si>
  <si>
    <t>20 Клиник</t>
  </si>
  <si>
    <t>16 Клиник</t>
  </si>
  <si>
    <t>ИТОГО</t>
  </si>
  <si>
    <t>ранжировка заявок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</si>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</sst>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/>
    <xf numFmtId="49" fontId="0" fillId="0" borderId="0" xfId="0" applyNumberFormat="1"/>
    <xf numFmtId="0" fontId="2" fillId="0" borderId="0" xfId="0" applyFont="1"/>
    <xf numFmtId="0" fontId="1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/>
    <xf numFmtId="0" fontId="0" fillId="0" borderId="2" xfId="0" applyFill="1" applyBorder="1"/>
    <xf numFmtId="49" fontId="0" fillId="0" borderId="0" xfId="0" applyNumberFormat="1" applyAlignment="1"/>
    <xf numFmtId="49" fontId="3" fillId="0" borderId="0" xfId="0" applyNumberFormat="1" applyFont="1" applyAlignment="1"/>
    <xf numFmtId="0" fontId="0" fillId="0" borderId="9" xfId="0" applyBorder="1" applyAlignment="1">
      <alignment horizontal="right" wrapText="1"/>
    </xf>
    <xf numFmtId="4" fontId="0" fillId="0" borderId="7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3" fontId="0" fillId="0" borderId="0" xfId="0" applyNumberFormat="1"/>
    <xf numFmtId="1" fontId="0" fillId="0" borderId="14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right"/>
    </xf>
    <xf numFmtId="1" fontId="0" fillId="0" borderId="12" xfId="0" applyNumberFormat="1" applyBorder="1" applyAlignment="1">
      <alignment horizontal="center" wrapText="1"/>
    </xf>
    <xf numFmtId="3" fontId="0" fillId="0" borderId="7" xfId="0" applyNumberFormat="1" applyBorder="1" applyAlignment="1"/>
    <xf numFmtId="3" fontId="0" fillId="0" borderId="16" xfId="0" applyNumberFormat="1" applyBorder="1" applyAlignment="1"/>
    <xf numFmtId="3" fontId="0" fillId="0" borderId="9" xfId="0" applyNumberFormat="1" applyBorder="1" applyAlignment="1"/>
    <xf numFmtId="3" fontId="0" fillId="0" borderId="9" xfId="0" applyNumberFormat="1" applyFill="1" applyBorder="1" applyAlignment="1"/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3" fontId="0" fillId="2" borderId="7" xfId="0" applyNumberFormat="1" applyFill="1" applyBorder="1" applyAlignment="1"/>
    <xf numFmtId="3" fontId="0" fillId="2" borderId="16" xfId="0" applyNumberFormat="1" applyFill="1" applyBorder="1" applyAlignment="1"/>
    <xf numFmtId="3" fontId="0" fillId="2" borderId="9" xfId="0" applyNumberFormat="1" applyFill="1" applyBorder="1" applyAlignment="1"/>
    <xf numFmtId="49" fontId="2" fillId="0" borderId="6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1" fontId="0" fillId="0" borderId="14" xfId="0" applyNumberFormat="1" applyBorder="1" applyAlignment="1">
      <alignment horizontal="center" wrapText="1"/>
    </xf>
    <xf numFmtId="1" fontId="0" fillId="0" borderId="15" xfId="0" applyNumberFormat="1" applyBorder="1" applyAlignment="1">
      <alignment horizontal="center" wrapText="1"/>
    </xf>
    <xf numFmtId="3" fontId="0" fillId="0" borderId="12" xfId="0" applyNumberFormat="1" applyBorder="1" applyAlignment="1">
      <alignment horizontal="center" wrapText="1"/>
    </xf>
    <xf numFmtId="3" fontId="0" fillId="0" borderId="13" xfId="0" applyNumberFormat="1" applyBorder="1" applyAlignment="1">
      <alignment horizont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/>
    <xf numFmtId="49" fontId="0" fillId="0" borderId="12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4" fontId="0" fillId="0" borderId="17" xfId="0" applyNumberFormat="1" applyBorder="1"/>
    <xf numFmtId="4" fontId="0" fillId="0" borderId="18" xfId="0" applyNumberFormat="1" applyBorder="1"/>
    <xf numFmtId="0" fontId="0" fillId="0" borderId="1" xfId="0" applyBorder="1"/>
    <xf numFmtId="0" fontId="0" fillId="0" borderId="11" xfId="0" applyBorder="1"/>
    <xf numFmtId="1" fontId="0" fillId="0" borderId="12" xfId="0" applyNumberFormat="1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A14" sqref="A14"/>
    </sheetView>
  </sheetViews>
  <sheetFormatPr defaultRowHeight="15" x14ac:dyDescent="0.25"/>
  <cols>
    <col min="1" max="1" width="20.42578125" customWidth="1"/>
    <col min="2" max="3" width="10.42578125" customWidth="1"/>
    <col min="4" max="4" width="27.42578125" customWidth="1"/>
    <col min="5" max="5" width="27.28515625" customWidth="1"/>
    <col min="6" max="6" width="23.28515625" customWidth="1"/>
    <col min="7" max="9" width="27.5703125" customWidth="1"/>
    <col min="10" max="10" width="19.5703125" customWidth="1"/>
    <col min="11" max="11" width="26.7109375" customWidth="1"/>
    <col min="12" max="12" width="13.140625" customWidth="1"/>
    <col min="15" max="15" width="18.42578125" customWidth="1"/>
  </cols>
  <sheetData>
    <row r="1" spans="1:16" ht="15.75" thickBot="1" x14ac:dyDescent="0.3"/>
    <row r="2" spans="1:16" s="8" customFormat="1" ht="15.75" thickBot="1" x14ac:dyDescent="0.3">
      <c r="A2" s="44" t="s">
        <v>4</v>
      </c>
      <c r="B2" s="44" t="s">
        <v>0</v>
      </c>
      <c r="C2" s="9" t="s">
        <v>8</v>
      </c>
      <c r="D2" s="46" t="s">
        <v>5</v>
      </c>
      <c r="E2" s="47"/>
      <c r="F2" s="9" t="s">
        <v>13</v>
      </c>
      <c r="G2" s="9" t="s">
        <v>6</v>
      </c>
      <c r="H2" s="48" t="s">
        <v>7</v>
      </c>
      <c r="I2" s="49"/>
      <c r="J2" s="28" t="s">
        <v>23</v>
      </c>
      <c r="K2" s="50" t="s">
        <v>26</v>
      </c>
      <c r="L2" s="33" t="s">
        <v>27</v>
      </c>
    </row>
    <row r="3" spans="1:16" s="1" customFormat="1" ht="144" customHeight="1" thickBot="1" x14ac:dyDescent="0.3">
      <c r="A3" s="45"/>
      <c r="B3" s="45"/>
      <c r="C3" s="10" t="s">
        <v>9</v>
      </c>
      <c r="D3" s="11" t="s">
        <v>15</v>
      </c>
      <c r="E3" s="11" t="s">
        <v>16</v>
      </c>
      <c r="F3" s="11" t="s">
        <v>12</v>
      </c>
      <c r="G3" s="11" t="s">
        <v>19</v>
      </c>
      <c r="H3" s="11" t="s">
        <v>21</v>
      </c>
      <c r="I3" s="11" t="s">
        <v>20</v>
      </c>
      <c r="J3" s="29" t="s">
        <v>22</v>
      </c>
      <c r="K3" s="51"/>
      <c r="L3" s="34"/>
    </row>
    <row r="4" spans="1:16" x14ac:dyDescent="0.25">
      <c r="A4" s="13" t="s">
        <v>1</v>
      </c>
      <c r="B4" s="37" t="s">
        <v>28</v>
      </c>
      <c r="C4" s="17">
        <v>684000</v>
      </c>
      <c r="D4" s="30">
        <v>9399549</v>
      </c>
      <c r="E4" s="30">
        <v>10838820</v>
      </c>
      <c r="F4" s="16" t="s">
        <v>11</v>
      </c>
      <c r="G4" s="24">
        <v>529625</v>
      </c>
      <c r="H4" s="24">
        <v>14259667</v>
      </c>
      <c r="I4" s="24">
        <v>1299.83</v>
      </c>
      <c r="J4" s="53" t="s">
        <v>24</v>
      </c>
      <c r="K4" s="35"/>
      <c r="L4" s="35"/>
    </row>
    <row r="5" spans="1:16" x14ac:dyDescent="0.25">
      <c r="A5" s="12" t="s">
        <v>2</v>
      </c>
      <c r="B5" s="38"/>
      <c r="C5" s="18">
        <v>721600</v>
      </c>
      <c r="D5" s="31">
        <v>18398941</v>
      </c>
      <c r="E5" s="31">
        <v>18289651</v>
      </c>
      <c r="F5" s="16" t="s">
        <v>18</v>
      </c>
      <c r="G5" s="25">
        <v>778350</v>
      </c>
      <c r="H5" s="25">
        <v>57928171083</v>
      </c>
      <c r="I5" s="25">
        <v>794916643</v>
      </c>
      <c r="J5" s="54" t="s">
        <v>25</v>
      </c>
      <c r="K5" s="36"/>
      <c r="L5" s="36"/>
    </row>
    <row r="6" spans="1:16" x14ac:dyDescent="0.25">
      <c r="A6" s="12" t="s">
        <v>3</v>
      </c>
      <c r="B6" s="38"/>
      <c r="C6" s="18">
        <v>748000</v>
      </c>
      <c r="D6" s="31">
        <v>139592</v>
      </c>
      <c r="E6" s="31">
        <v>147487</v>
      </c>
      <c r="F6" s="16" t="s">
        <v>17</v>
      </c>
      <c r="G6" s="26">
        <v>1533393</v>
      </c>
      <c r="H6" s="26">
        <v>6701082</v>
      </c>
      <c r="I6" s="26">
        <v>350474</v>
      </c>
      <c r="J6" s="53" t="s">
        <v>24</v>
      </c>
      <c r="K6" s="36"/>
      <c r="L6" s="36"/>
    </row>
    <row r="7" spans="1:16" s="2" customFormat="1" x14ac:dyDescent="0.25">
      <c r="A7" s="13" t="s">
        <v>14</v>
      </c>
      <c r="B7" s="38"/>
      <c r="C7" s="19">
        <v>814816</v>
      </c>
      <c r="D7" s="32">
        <v>938414</v>
      </c>
      <c r="E7" s="32">
        <v>876098</v>
      </c>
      <c r="F7" s="16" t="s">
        <v>10</v>
      </c>
      <c r="G7" s="27">
        <v>380122</v>
      </c>
      <c r="H7" s="27">
        <v>21843900406</v>
      </c>
      <c r="I7" s="27">
        <v>5370072154</v>
      </c>
      <c r="J7" s="53" t="s">
        <v>24</v>
      </c>
      <c r="K7" s="36"/>
      <c r="L7" s="36"/>
    </row>
    <row r="8" spans="1:16" ht="15.75" thickBot="1" x14ac:dyDescent="0.3">
      <c r="B8" s="3"/>
      <c r="C8" s="14"/>
      <c r="D8" s="14"/>
      <c r="E8" s="15"/>
      <c r="F8" s="14"/>
      <c r="G8" s="15"/>
      <c r="H8" s="15"/>
      <c r="I8" s="15"/>
      <c r="J8" s="6"/>
      <c r="K8" s="52"/>
      <c r="L8" s="36"/>
      <c r="M8" s="7"/>
      <c r="N8" s="7"/>
      <c r="P8" s="7"/>
    </row>
    <row r="9" spans="1:16" ht="15.75" thickBot="1" x14ac:dyDescent="0.3">
      <c r="A9" s="13" t="s">
        <v>1</v>
      </c>
      <c r="B9" s="37" t="s">
        <v>28</v>
      </c>
      <c r="C9" s="17">
        <f>($C$4/C4)*50</f>
        <v>50</v>
      </c>
      <c r="D9" s="40">
        <f>(D4/E4)*30</f>
        <v>26.016344030069696</v>
      </c>
      <c r="E9" s="41"/>
      <c r="F9" s="21">
        <v>5</v>
      </c>
      <c r="G9" s="21">
        <f>(G4/$G$6)*5</f>
        <v>1.7269708417868088</v>
      </c>
      <c r="H9" s="42" t="str">
        <f>IF(H4/I4&gt;1,"5")</f>
        <v>5</v>
      </c>
      <c r="I9" s="43"/>
      <c r="J9" s="21">
        <v>5</v>
      </c>
      <c r="K9" s="21">
        <f>C9+D9+F9+G9+H9+J9</f>
        <v>92.743314871856498</v>
      </c>
      <c r="L9" s="55">
        <v>1</v>
      </c>
      <c r="M9" s="5"/>
      <c r="P9" s="4"/>
    </row>
    <row r="10" spans="1:16" ht="15.75" thickBot="1" x14ac:dyDescent="0.3">
      <c r="A10" s="12" t="s">
        <v>2</v>
      </c>
      <c r="B10" s="38"/>
      <c r="C10" s="17">
        <f t="shared" ref="C10:C12" si="0">($C$4/C5)*50</f>
        <v>47.394678492239464</v>
      </c>
      <c r="D10" s="40">
        <v>30</v>
      </c>
      <c r="E10" s="41"/>
      <c r="F10" s="21">
        <v>5</v>
      </c>
      <c r="G10" s="21">
        <f t="shared" ref="G10:G11" si="1">(G5/$G$6)*5</f>
        <v>2.5379990648189992</v>
      </c>
      <c r="H10" s="42" t="str">
        <f>IF(H5/I5&gt;1,"5")</f>
        <v>5</v>
      </c>
      <c r="I10" s="43"/>
      <c r="J10" s="21">
        <v>1</v>
      </c>
      <c r="K10" s="21">
        <f t="shared" ref="K10:K12" si="2">C10+D10+F10+G10+H10+J10</f>
        <v>90.932677557058469</v>
      </c>
      <c r="L10" s="55">
        <v>3</v>
      </c>
      <c r="M10" s="5"/>
      <c r="P10" s="4"/>
    </row>
    <row r="11" spans="1:16" ht="15.75" thickBot="1" x14ac:dyDescent="0.3">
      <c r="A11" s="12" t="s">
        <v>3</v>
      </c>
      <c r="B11" s="38"/>
      <c r="C11" s="17">
        <f t="shared" si="0"/>
        <v>45.721925133689837</v>
      </c>
      <c r="D11" s="40">
        <f t="shared" ref="D11" si="3">(D6/E6)*30</f>
        <v>28.394095750811935</v>
      </c>
      <c r="E11" s="41"/>
      <c r="F11" s="21">
        <v>3</v>
      </c>
      <c r="G11" s="21">
        <f t="shared" si="1"/>
        <v>5</v>
      </c>
      <c r="H11" s="42" t="str">
        <f t="shared" ref="H11:H12" si="4">IF(H6/I6&gt;1,"5")</f>
        <v>5</v>
      </c>
      <c r="I11" s="43"/>
      <c r="J11" s="21">
        <v>5</v>
      </c>
      <c r="K11" s="21">
        <f t="shared" si="2"/>
        <v>92.116020884501779</v>
      </c>
      <c r="L11" s="55">
        <v>2</v>
      </c>
      <c r="M11" s="5"/>
      <c r="P11" s="4"/>
    </row>
    <row r="12" spans="1:16" ht="15.75" thickBot="1" x14ac:dyDescent="0.3">
      <c r="A12" s="13" t="s">
        <v>14</v>
      </c>
      <c r="B12" s="39"/>
      <c r="C12" s="22">
        <f t="shared" si="0"/>
        <v>41.972666221576404</v>
      </c>
      <c r="D12" s="57">
        <v>30</v>
      </c>
      <c r="E12" s="58"/>
      <c r="F12" s="23">
        <v>3</v>
      </c>
      <c r="G12" s="23">
        <f>(G7/$G$6)*5</f>
        <v>1.2394800289293091</v>
      </c>
      <c r="H12" s="42" t="str">
        <f t="shared" si="4"/>
        <v>5</v>
      </c>
      <c r="I12" s="43"/>
      <c r="J12" s="23">
        <v>5</v>
      </c>
      <c r="K12" s="23">
        <f t="shared" si="2"/>
        <v>86.212146250505711</v>
      </c>
      <c r="L12" s="56">
        <v>4</v>
      </c>
      <c r="M12" s="5"/>
      <c r="P12" s="4"/>
    </row>
    <row r="13" spans="1:16" x14ac:dyDescent="0.25">
      <c r="K13" s="7"/>
    </row>
    <row r="18" spans="5:5" x14ac:dyDescent="0.25">
      <c r="E18" s="20"/>
    </row>
  </sheetData>
  <mergeCells count="18">
    <mergeCell ref="A2:A3"/>
    <mergeCell ref="B2:B3"/>
    <mergeCell ref="D2:E2"/>
    <mergeCell ref="H2:I2"/>
    <mergeCell ref="B4:B7"/>
    <mergeCell ref="L2:L3"/>
    <mergeCell ref="L4:L8"/>
    <mergeCell ref="B9:B12"/>
    <mergeCell ref="D9:E9"/>
    <mergeCell ref="H9:I9"/>
    <mergeCell ref="D10:E10"/>
    <mergeCell ref="H10:I10"/>
    <mergeCell ref="K2:K3"/>
    <mergeCell ref="K4:K8"/>
    <mergeCell ref="D11:E11"/>
    <mergeCell ref="H11:I11"/>
    <mergeCell ref="D12:E12"/>
    <mergeCell ref="H12:I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2023-03-27T11:53:40Z</dcterms:modified>
</cp:coreProperties>
</file>