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fn.CHISQ.DIST" hidden="1">#NAME?</definedName>
  </definedNames>
  <calcPr fullCalcOnLoad="1"/>
</workbook>
</file>

<file path=xl/sharedStrings.xml><?xml version="1.0" encoding="utf-8"?>
<sst xmlns="http://schemas.openxmlformats.org/spreadsheetml/2006/main" count="38" uniqueCount="38">
  <si>
    <t>Поставщик №1</t>
  </si>
  <si>
    <t>Поставщик №2</t>
  </si>
  <si>
    <t>Коэффициент вариации, %</t>
  </si>
  <si>
    <t>НМЦК, руб.</t>
  </si>
  <si>
    <t>Расчет НМЦК</t>
  </si>
  <si>
    <t>Используемый метод определения НМЦК с обоснованием:</t>
  </si>
  <si>
    <t>Для формирования НМЦК Заказчик получил три цены товара, предлагаемых различными поставщиками:</t>
  </si>
  <si>
    <t>(должность)</t>
  </si>
  <si>
    <t>ИТОГО</t>
  </si>
  <si>
    <t>Поставщик №3</t>
  </si>
  <si>
    <t>Станд.             отклонение</t>
  </si>
  <si>
    <t>Метод сопоставимых рыночных цен (анализа рынка) на основании ч.6 ст.22 Федерального закона от 05.04.2013 №44-ФЗ</t>
  </si>
  <si>
    <t>Средняя цена</t>
  </si>
  <si>
    <t>(расшифровка подписи)</t>
  </si>
  <si>
    <t xml:space="preserve">где: 
v - количество (объем) закупаемого товара (работы, услуги); 
n - количество значений, используемых в расчете; 
i - номер источника ценовой информации; 
цi  - цена единицы товара, работы, услуги, представленная в источнике с номером i. </t>
  </si>
  <si>
    <t>Работник контрактной службы/контрактный управляющий:</t>
  </si>
  <si>
    <t>(подпись)</t>
  </si>
  <si>
    <t xml:space="preserve">НМЦК рын= </t>
  </si>
  <si>
    <t>Обоснование начальной (максимальной) цены контракта</t>
  </si>
  <si>
    <t xml:space="preserve">Применение корректирующих коэффициентов не требуется         
</t>
  </si>
  <si>
    <t>Наименование товара, работы, услуги</t>
  </si>
  <si>
    <t>Цена за единицу, руб.</t>
  </si>
  <si>
    <t>№ п/п</t>
  </si>
  <si>
    <t>Функциональные, технические и качественные характеристики, эксплуатационные характеристики объекта закупки</t>
  </si>
  <si>
    <t>Дата подготовки обоснования НМЦК:</t>
  </si>
  <si>
    <t>Петрова Екатерина Юрьевна, 8(8422)35-81-35</t>
  </si>
  <si>
    <t>Петрова Екатерина Юрьевна</t>
  </si>
  <si>
    <t>Специалист по закупкам</t>
  </si>
  <si>
    <t>Приложение №2</t>
  </si>
  <si>
    <t>к технико-экономическому заданию</t>
  </si>
  <si>
    <t xml:space="preserve">   Соглано Приложению №1 "Описание объекта закупки" к технико-экономическому заданию
</t>
  </si>
  <si>
    <t>Кол-во (объем) закупаемого товара, пара (м3.)</t>
  </si>
  <si>
    <t>Поставщик №1 коммерческое предложение №б/н от 07.09.2022</t>
  </si>
  <si>
    <t>Поставщик №2 коммерческое предложение №б/н от 12.09.2022</t>
  </si>
  <si>
    <t>Поставщик №3 коммерческое предложение №б/н от 13.09.2022</t>
  </si>
  <si>
    <t>Торфяной субстрат  не заправленный</t>
  </si>
  <si>
    <t>Торфяной субстрат  не аправленный</t>
  </si>
  <si>
    <t>Поставка торфяного субстрата не заправленного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</si>
</sst>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0"/>
    <numFmt numFmtId="182" formatCode="#,##0.0000"/>
    <numFmt numFmtId="183" formatCode="#,##0.00_ ;\-#,##0.00\ "/>
    <numFmt numFmtId="184" formatCode="#,##0.00_р_."/>
    <numFmt numFmtId="185" formatCode="#,##0.00;[Red]#,##0.00"/>
    <numFmt numFmtId="18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8"/>
      <color indexed="12"/>
      <name val="Calibri"/>
      <family val="2"/>
    </font>
    <font>
      <u val="single"/>
      <sz val="9.8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5" fillId="0" borderId="0" xfId="0" applyNumberFormat="1" applyFont="1" applyBorder="1" applyAlignment="1" applyProtection="1">
      <alignment horizontal="justify"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4" fontId="5" fillId="0" borderId="14" xfId="0" applyNumberFormat="1" applyFont="1" applyBorder="1" applyAlignment="1" applyProtection="1">
      <alignment horizontal="justify" vertical="center" wrapText="1"/>
      <protection locked="0"/>
    </xf>
    <xf numFmtId="0" fontId="26" fillId="0" borderId="14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2" fontId="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18</xdr:row>
      <xdr:rowOff>19050</xdr:rowOff>
    </xdr:from>
    <xdr:to>
      <xdr:col>2</xdr:col>
      <xdr:colOff>2105025</xdr:colOff>
      <xdr:row>18</xdr:row>
      <xdr:rowOff>600075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6000750"/>
          <a:ext cx="1495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2" name="AutoShape 61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3" name="AutoShape 63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4" name="AutoShape 61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5" name="AutoShape 63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6" name="AutoShape 64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04800" cy="304800"/>
    <xdr:sp>
      <xdr:nvSpPr>
        <xdr:cNvPr id="7" name="AutoShape 66" descr="https://internet.garant.ru/document/formula?revision=2812022247&amp;text=zczWyl7w--09KHYvbikmQXN0ZXJpeCZTdW1tYSjWX2ksaT0xLG4p"/>
        <xdr:cNvSpPr>
          <a:spLocks noChangeAspect="1"/>
        </xdr:cNvSpPr>
      </xdr:nvSpPr>
      <xdr:spPr>
        <a:xfrm>
          <a:off x="10934700" y="598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tabSelected="1" workbookViewId="0" topLeftCell="A1">
      <selection activeCell="M7" sqref="M7"/>
    </sheetView>
  </sheetViews>
  <sheetFormatPr defaultColWidth="29.57421875" defaultRowHeight="15"/>
  <cols>
    <col min="1" max="1" width="24.8515625" style="2" bestFit="1" customWidth="1"/>
    <col min="2" max="2" width="5.140625" style="2" bestFit="1" customWidth="1"/>
    <col min="3" max="3" width="42.8515625" style="2" customWidth="1"/>
    <col min="4" max="4" width="11.00390625" style="3" customWidth="1"/>
    <col min="5" max="5" width="11.421875" style="4" customWidth="1"/>
    <col min="6" max="6" width="11.28125" style="4" customWidth="1"/>
    <col min="7" max="7" width="11.00390625" style="4" customWidth="1"/>
    <col min="8" max="8" width="11.140625" style="4" customWidth="1"/>
    <col min="9" max="9" width="9.7109375" style="4" customWidth="1"/>
    <col min="10" max="10" width="11.57421875" style="4" customWidth="1"/>
    <col min="11" max="11" width="14.00390625" style="4" customWidth="1"/>
    <col min="12" max="16384" width="29.57421875" style="4" customWidth="1"/>
  </cols>
  <sheetData>
    <row r="2" spans="9:11" ht="12.75">
      <c r="I2" s="42" t="s">
        <v>28</v>
      </c>
      <c r="J2" s="42"/>
      <c r="K2" s="42"/>
    </row>
    <row r="3" spans="8:11" ht="12.75">
      <c r="H3" s="42" t="s">
        <v>29</v>
      </c>
      <c r="I3" s="42"/>
      <c r="J3" s="42"/>
      <c r="K3" s="42"/>
    </row>
    <row r="4" spans="1:11" s="22" customFormat="1" ht="35.25" customHeight="1">
      <c r="A4" s="43" t="s">
        <v>18</v>
      </c>
      <c r="B4" s="43"/>
      <c r="C4" s="44"/>
      <c r="D4" s="44"/>
      <c r="E4" s="44"/>
      <c r="F4" s="44"/>
      <c r="G4" s="44"/>
      <c r="H4" s="44"/>
      <c r="I4" s="44"/>
      <c r="J4" s="44"/>
      <c r="K4" s="44"/>
    </row>
    <row r="5" spans="1:11" s="22" customFormat="1" ht="21" customHeight="1">
      <c r="A5" s="31" t="s">
        <v>37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s="22" customFormat="1" ht="21" customHeight="1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88.5" customHeight="1">
      <c r="A7" s="7" t="s">
        <v>23</v>
      </c>
      <c r="B7" s="52" t="s">
        <v>30</v>
      </c>
      <c r="C7" s="40"/>
      <c r="D7" s="53"/>
      <c r="E7" s="53"/>
      <c r="F7" s="53"/>
      <c r="G7" s="53"/>
      <c r="H7" s="53"/>
      <c r="I7" s="53"/>
      <c r="J7" s="53"/>
      <c r="K7" s="54"/>
    </row>
    <row r="8" spans="1:11" ht="38.25">
      <c r="A8" s="6" t="s">
        <v>5</v>
      </c>
      <c r="B8" s="45" t="s">
        <v>11</v>
      </c>
      <c r="C8" s="46"/>
      <c r="D8" s="46"/>
      <c r="E8" s="46"/>
      <c r="F8" s="46"/>
      <c r="G8" s="46"/>
      <c r="H8" s="46"/>
      <c r="I8" s="46"/>
      <c r="J8" s="46"/>
      <c r="K8" s="47"/>
    </row>
    <row r="9" spans="1:11" ht="12.75">
      <c r="A9" s="38" t="s">
        <v>4</v>
      </c>
      <c r="B9" s="62" t="s">
        <v>6</v>
      </c>
      <c r="C9" s="63"/>
      <c r="D9" s="63"/>
      <c r="E9" s="63"/>
      <c r="F9" s="63"/>
      <c r="G9" s="63"/>
      <c r="H9" s="63"/>
      <c r="I9" s="63"/>
      <c r="J9" s="63"/>
      <c r="K9" s="64"/>
    </row>
    <row r="10" spans="1:11" ht="12.75" customHeight="1">
      <c r="A10" s="39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.75" customHeight="1">
      <c r="A11" s="39"/>
      <c r="B11" s="34" t="s">
        <v>33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.75" customHeight="1">
      <c r="A12" s="39"/>
      <c r="B12" s="34" t="s">
        <v>34</v>
      </c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2.75" customHeight="1">
      <c r="A13" s="26"/>
      <c r="B13" s="35" t="s">
        <v>19</v>
      </c>
      <c r="C13" s="36"/>
      <c r="D13" s="36"/>
      <c r="E13" s="36"/>
      <c r="F13" s="36"/>
      <c r="G13" s="36"/>
      <c r="H13" s="36"/>
      <c r="I13" s="36"/>
      <c r="J13" s="36"/>
      <c r="K13" s="37"/>
    </row>
    <row r="14" spans="1:11" ht="12.75">
      <c r="A14" s="8"/>
      <c r="B14" s="33" t="s">
        <v>22</v>
      </c>
      <c r="C14" s="32" t="s">
        <v>20</v>
      </c>
      <c r="D14" s="48" t="s">
        <v>31</v>
      </c>
      <c r="E14" s="55" t="s">
        <v>21</v>
      </c>
      <c r="F14" s="56"/>
      <c r="G14" s="57"/>
      <c r="H14" s="32" t="s">
        <v>12</v>
      </c>
      <c r="I14" s="32" t="s">
        <v>10</v>
      </c>
      <c r="J14" s="32" t="s">
        <v>2</v>
      </c>
      <c r="K14" s="32" t="s">
        <v>3</v>
      </c>
    </row>
    <row r="15" spans="1:11" ht="82.5" customHeight="1">
      <c r="A15" s="8"/>
      <c r="B15" s="61"/>
      <c r="C15" s="33"/>
      <c r="D15" s="49"/>
      <c r="E15" s="9" t="s">
        <v>0</v>
      </c>
      <c r="F15" s="9" t="s">
        <v>1</v>
      </c>
      <c r="G15" s="9" t="s">
        <v>9</v>
      </c>
      <c r="H15" s="33"/>
      <c r="I15" s="33"/>
      <c r="J15" s="33"/>
      <c r="K15" s="33"/>
    </row>
    <row r="16" spans="1:11" ht="28.5" customHeight="1">
      <c r="A16" s="10"/>
      <c r="B16" s="9">
        <v>1</v>
      </c>
      <c r="C16" s="11" t="s">
        <v>36</v>
      </c>
      <c r="D16" s="65">
        <v>328.5</v>
      </c>
      <c r="E16" s="13">
        <v>3050</v>
      </c>
      <c r="F16" s="13">
        <v>3300</v>
      </c>
      <c r="G16" s="13">
        <v>3250</v>
      </c>
      <c r="H16" s="14">
        <f>ROUND(((E16+F16+G16)/3),2)</f>
        <v>3200</v>
      </c>
      <c r="I16" s="1">
        <f>STDEVA(E16:G16)</f>
        <v>132.28756555322954</v>
      </c>
      <c r="J16" s="15">
        <f>I16/H16*100</f>
        <v>4.133986423538423</v>
      </c>
      <c r="K16" s="1">
        <f>ROUND((D16*H16),2)</f>
        <v>1051200</v>
      </c>
    </row>
    <row r="17" spans="1:11" ht="28.5" customHeight="1">
      <c r="A17" s="10"/>
      <c r="B17" s="9">
        <v>2</v>
      </c>
      <c r="C17" s="11" t="s">
        <v>35</v>
      </c>
      <c r="D17" s="12">
        <v>99</v>
      </c>
      <c r="E17" s="13">
        <v>3100</v>
      </c>
      <c r="F17" s="13">
        <v>3050</v>
      </c>
      <c r="G17" s="13">
        <v>3000</v>
      </c>
      <c r="H17" s="14">
        <f>ROUND(((E17+F17+G17)/3),2)</f>
        <v>3050</v>
      </c>
      <c r="I17" s="1">
        <f>STDEVA(E17:G17)</f>
        <v>50</v>
      </c>
      <c r="J17" s="15">
        <f>I17/H17*100</f>
        <v>1.639344262295082</v>
      </c>
      <c r="K17" s="1">
        <f>ROUND((D17*H17),2)</f>
        <v>301950</v>
      </c>
    </row>
    <row r="18" spans="1:11" s="21" customFormat="1" ht="12.75">
      <c r="A18" s="10"/>
      <c r="B18" s="19"/>
      <c r="C18" s="6" t="s">
        <v>8</v>
      </c>
      <c r="D18" s="16"/>
      <c r="E18" s="20"/>
      <c r="F18" s="20"/>
      <c r="G18" s="20"/>
      <c r="H18" s="15"/>
      <c r="I18" s="15"/>
      <c r="J18" s="20"/>
      <c r="K18" s="15">
        <f>SUM(K16+K17)</f>
        <v>1353150</v>
      </c>
    </row>
    <row r="19" spans="3:11" ht="99.75" customHeight="1">
      <c r="C19" s="58" t="s">
        <v>14</v>
      </c>
      <c r="D19" s="58"/>
      <c r="E19" s="58"/>
      <c r="F19" s="58"/>
      <c r="G19" s="25" t="s">
        <v>17</v>
      </c>
      <c r="H19" s="59">
        <f>K18</f>
        <v>1353150</v>
      </c>
      <c r="I19" s="60"/>
      <c r="J19" s="60"/>
      <c r="K19" s="60"/>
    </row>
    <row r="20" spans="1:3" ht="27.75" customHeight="1">
      <c r="A20" s="27" t="s">
        <v>24</v>
      </c>
      <c r="B20" s="17"/>
      <c r="C20" s="28">
        <v>44811</v>
      </c>
    </row>
    <row r="21" spans="1:3" ht="51.75" customHeight="1">
      <c r="A21" s="17" t="s">
        <v>15</v>
      </c>
      <c r="B21" s="17"/>
      <c r="C21" s="17" t="s">
        <v>25</v>
      </c>
    </row>
    <row r="22" spans="1:7" s="5" customFormat="1" ht="25.5" customHeight="1" thickBot="1">
      <c r="A22" s="29" t="s">
        <v>27</v>
      </c>
      <c r="B22" s="18"/>
      <c r="D22" s="30"/>
      <c r="E22" s="51" t="s">
        <v>26</v>
      </c>
      <c r="F22" s="51"/>
      <c r="G22" s="51"/>
    </row>
    <row r="23" spans="1:7" s="5" customFormat="1" ht="15" customHeight="1">
      <c r="A23" s="23" t="s">
        <v>7</v>
      </c>
      <c r="C23" s="24" t="s">
        <v>16</v>
      </c>
      <c r="E23" s="50" t="s">
        <v>13</v>
      </c>
      <c r="F23" s="50"/>
      <c r="G23" s="50"/>
    </row>
  </sheetData>
  <sheetProtection/>
  <mergeCells count="25">
    <mergeCell ref="E23:G23"/>
    <mergeCell ref="E22:G22"/>
    <mergeCell ref="B7:K7"/>
    <mergeCell ref="E14:G14"/>
    <mergeCell ref="H14:H15"/>
    <mergeCell ref="C19:F19"/>
    <mergeCell ref="H19:K19"/>
    <mergeCell ref="B14:B15"/>
    <mergeCell ref="B9:K9"/>
    <mergeCell ref="I2:K2"/>
    <mergeCell ref="H3:K3"/>
    <mergeCell ref="A4:K4"/>
    <mergeCell ref="I14:I15"/>
    <mergeCell ref="B8:K8"/>
    <mergeCell ref="B12:K12"/>
    <mergeCell ref="D14:D15"/>
    <mergeCell ref="B11:K11"/>
    <mergeCell ref="C14:C15"/>
    <mergeCell ref="K14:K15"/>
    <mergeCell ref="A5:K5"/>
    <mergeCell ref="J14:J15"/>
    <mergeCell ref="B10:K10"/>
    <mergeCell ref="B13:K13"/>
    <mergeCell ref="A9:A12"/>
    <mergeCell ref="A6:K6"/>
  </mergeCells>
  <printOptions/>
  <pageMargins left="0.7086614173228347" right="0.5118110236220472" top="0.35433070866141736" bottom="0.35433070866141736" header="0.31496062992125984" footer="0.31496062992125984"/>
  <pageSetup fitToHeight="0" fitToWidth="1" horizontalDpi="600" verticalDpi="600" orientation="landscape" paperSize="9" scale="68" r:id="rId2"/>
  <ignoredErrors>
    <ignoredError sqref="H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2014-06-05T09:20:22Z</cp:lastPrinted>
  <dcterms:created xsi:type="dcterms:W3CDTF">2006-09-28T05:33:49Z</dcterms:created>
  <dcterms:modified xsi:type="dcterms:W3CDTF">2022-09-29T11:54:53Z</dcterms:modified>
  <cp:category/>
  <cp:version/>
  <cp:contentType/>
  <cp:contentStatus/>
</cp:coreProperties>
</file>