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2\Desktop\Михаил\ГАПОУ СО Полевской многопрофильный техникум им. В.И.Назарова\Пневмопривод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N5" i="1" s="1"/>
  <c r="O5" i="1" s="1"/>
  <c r="O6" i="1" s="1"/>
  <c r="K8" i="1" s="1"/>
  <c r="L5" i="1" l="1"/>
  <c r="M5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<sst xmlns="http://schemas.openxmlformats.org/spreadsheetml/2006/main" count="26" uniqueCount="26">
  <si>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</si>
  <si>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</si>
  <si>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</si>
  <si>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</si>
  <si>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</si>
  <si>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</si>
  <si>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</si>
  <si>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</si>
  <si>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</si>
  <si>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</si>
  <si>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</si>
  <si>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</si>
  <si>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</si>
  <si>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</si>
  <si>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</si>
  <si>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</si>
  <si>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</si>
  <si>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</si>
  <si>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</si>
  <si>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</si>
  <si>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2022 г. № ______</t>
  </si>
  <si>
    <t>Обоснование начальной (максимальной) цены Договор на поставку Типового комплекта учебного оборудования «Пневмопривод и пневмоавтоматика»  СПУ-УН-013-26ЛР-01</t>
  </si>
  <si>
    <t xml:space="preserve">При определениеии начальной (максимальной) цены Договора на поставку комплекта учебного оборудования применен метод сопоставимых рыночных цен (анализ рынка). </t>
  </si>
  <si>
    <t>Типовой комплект учебного оборудования «Пневмопривод и пневмоавтоматика»  СПУ-УН-013-26ЛР-01</t>
  </si>
  <si>
    <t>в соответствии с Техническим заданием</t>
  </si>
  <si>
    <t>комп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</si>
</sst>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C4" workbookViewId="0">
      <selection activeCell="K8" sqref="K8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3" t="s">
        <v>20</v>
      </c>
      <c r="L1" s="23"/>
      <c r="M1" s="23"/>
      <c r="N1" s="23"/>
      <c r="O1" s="23"/>
    </row>
    <row r="2" spans="1:15" ht="39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9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/>
      <c r="I3" s="2"/>
      <c r="J3" s="2"/>
      <c r="K3" s="26" t="s">
        <v>6</v>
      </c>
      <c r="L3" s="26"/>
      <c r="M3" s="26"/>
      <c r="N3" s="27" t="s">
        <v>7</v>
      </c>
      <c r="O3" s="27"/>
    </row>
    <row r="4" spans="1:15" ht="144" customHeight="1" x14ac:dyDescent="0.25">
      <c r="A4" s="25"/>
      <c r="B4" s="25"/>
      <c r="C4" s="25"/>
      <c r="D4" s="25"/>
      <c r="E4" s="25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55.2" x14ac:dyDescent="0.3">
      <c r="A5" s="5">
        <v>1</v>
      </c>
      <c r="B5" s="6" t="s">
        <v>23</v>
      </c>
      <c r="C5" s="7" t="s">
        <v>24</v>
      </c>
      <c r="D5" s="8" t="s">
        <v>25</v>
      </c>
      <c r="E5" s="6">
        <v>5</v>
      </c>
      <c r="F5" s="10">
        <v>739810</v>
      </c>
      <c r="G5" s="10">
        <v>771620</v>
      </c>
      <c r="H5" s="10">
        <v>790120</v>
      </c>
      <c r="I5" s="10"/>
      <c r="J5" s="10"/>
      <c r="K5" s="10">
        <f>(F5+G5+H5)/3</f>
        <v>767183.33333333337</v>
      </c>
      <c r="L5" s="12">
        <f t="shared" ref="L5" si="0">SQRT(((SUM((POWER(H5-K5,2)),(POWER(G5-K5,2)),(POWER(F5-K5,2)))/(COLUMNS(F5:H5)-1))))</f>
        <v>25446.748973755632</v>
      </c>
      <c r="M5" s="12">
        <f t="shared" ref="M5" si="1">L5/K5*100</f>
        <v>3.3169058643638802</v>
      </c>
      <c r="N5" s="13">
        <f t="shared" ref="N5" si="2">K5</f>
        <v>767183.33333333337</v>
      </c>
      <c r="O5" s="13">
        <f t="shared" ref="O5" si="3">N5*E5</f>
        <v>3835916.666666667</v>
      </c>
    </row>
    <row r="6" spans="1:15" s="4" customFormat="1" ht="21" customHeight="1" x14ac:dyDescent="0.3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3835916.666666667</v>
      </c>
    </row>
    <row r="7" spans="1:15" s="4" customFormat="1" ht="21" customHeight="1" x14ac:dyDescent="0.3">
      <c r="A7" s="5"/>
    </row>
    <row r="8" spans="1:15" ht="15.75" customHeight="1" x14ac:dyDescent="0.25">
      <c r="A8" s="28" t="s">
        <v>18</v>
      </c>
      <c r="B8" s="28"/>
      <c r="C8" s="28"/>
      <c r="D8" s="28"/>
      <c r="E8" s="28"/>
      <c r="F8" s="28"/>
      <c r="G8" s="28"/>
      <c r="H8" s="28"/>
      <c r="I8" s="14"/>
      <c r="J8" s="14"/>
      <c r="K8" s="13">
        <f>O6</f>
        <v>3835916.666666667</v>
      </c>
      <c r="L8" s="15" t="s">
        <v>19</v>
      </c>
      <c r="M8" s="15"/>
      <c r="N8" s="15"/>
      <c r="O8" s="16"/>
    </row>
    <row r="9" spans="1:15" ht="15.75" customHeight="1" x14ac:dyDescent="0.3">
      <c r="A9" s="29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5" ht="15.6" x14ac:dyDescent="0.3">
      <c r="A10" s="23"/>
      <c r="B10" s="23"/>
      <c r="C10" s="23"/>
      <c r="D10" s="23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6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6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PC-2</cp:lastModifiedBy>
  <cp:revision>3</cp:revision>
  <dcterms:created xsi:type="dcterms:W3CDTF">2014-05-19T23:28:21Z</dcterms:created>
  <dcterms:modified xsi:type="dcterms:W3CDTF">2022-06-30T10:47:59Z</dcterms:modified>
</cp:coreProperties>
</file>