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3\Desktop\ГСМ\МУП Байкалводоканал\Спецодежда\"/>
    </mc:Choice>
  </mc:AlternateContent>
  <bookViews>
    <workbookView xWindow="0" yWindow="0" windowWidth="20490" windowHeight="7320"/>
  </bookViews>
  <sheets>
    <sheet name="Спецодежда" sheetId="2" r:id="rId1"/>
  </sheets>
  <calcPr calcId="162913"/>
</workbook>
</file>

<file path=xl/calcChain.xml><?xml version="1.0" encoding="utf-8"?>
<calcChain xmlns="http://schemas.openxmlformats.org/spreadsheetml/2006/main">
  <c r="K42" i="2" l="1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L5" i="2"/>
  <c r="K5" i="2"/>
  <c r="M40" i="2" l="1"/>
  <c r="M39" i="2"/>
  <c r="M36" i="2"/>
  <c r="M33" i="2"/>
  <c r="M42" i="2"/>
  <c r="M41" i="2"/>
  <c r="M38" i="2"/>
  <c r="M37" i="2"/>
  <c r="M35" i="2"/>
  <c r="M34" i="2"/>
  <c r="M32" i="2"/>
  <c r="M31" i="2"/>
  <c r="N40" i="2" l="1"/>
  <c r="O40" i="2" s="1"/>
  <c r="N42" i="2"/>
  <c r="O42" i="2" s="1"/>
  <c r="N41" i="2"/>
  <c r="O41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 l="1"/>
  <c r="O30" i="2" s="1"/>
  <c r="M29" i="2"/>
  <c r="M28" i="2"/>
  <c r="M27" i="2"/>
  <c r="N26" i="2"/>
  <c r="O26" i="2" s="1"/>
  <c r="M25" i="2"/>
  <c r="M24" i="2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M16" i="2"/>
  <c r="N15" i="2"/>
  <c r="O15" i="2" s="1"/>
  <c r="N14" i="2"/>
  <c r="O14" i="2" s="1"/>
  <c r="M13" i="2"/>
  <c r="N28" i="2" l="1"/>
  <c r="O28" i="2" s="1"/>
  <c r="M22" i="2"/>
  <c r="M15" i="2"/>
  <c r="N16" i="2"/>
  <c r="O16" i="2" s="1"/>
  <c r="M14" i="2"/>
  <c r="M30" i="2"/>
  <c r="N29" i="2"/>
  <c r="O29" i="2" s="1"/>
  <c r="N27" i="2"/>
  <c r="O27" i="2" s="1"/>
  <c r="M26" i="2"/>
  <c r="N25" i="2"/>
  <c r="O25" i="2" s="1"/>
  <c r="N24" i="2"/>
  <c r="O24" i="2" s="1"/>
  <c r="M23" i="2"/>
  <c r="M21" i="2"/>
  <c r="M20" i="2"/>
  <c r="M19" i="2"/>
  <c r="M18" i="2"/>
  <c r="M17" i="2"/>
  <c r="N13" i="2"/>
  <c r="O13" i="2" s="1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M12" i="2"/>
  <c r="N12" i="2" l="1"/>
  <c r="O12" i="2" s="1"/>
  <c r="M11" i="2"/>
  <c r="M10" i="2"/>
  <c r="M7" i="2"/>
  <c r="M9" i="2"/>
  <c r="M6" i="2"/>
  <c r="M8" i="2"/>
  <c r="N5" i="2" l="1"/>
  <c r="O5" i="2" s="1"/>
  <c r="O43" i="2" s="1"/>
  <c r="K45" i="2" s="1"/>
  <c r="M5" i="2"/>
</calcChain>
</file>

<file path=xl/sharedStrings.xml><?xml version="1.0" encoding="utf-8"?>
<sst xmlns="http://schemas.openxmlformats.org/spreadsheetml/2006/main" count="137" uniqueCount="64">
  <si>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</si>
  <si>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</si>
  <si>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</si>
  <si>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</si>
  <si>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</si>
  <si>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</si>
  <si>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 xml:space="preserve">Коммерческое предложение                       № 1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</si>
  <si>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</si>
  <si>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</si>
  <si>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</si>
  <si>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</si>
  <si>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</si>
  <si>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</si>
  <si>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 xml:space="preserve">Коммерческое предложение                 № 4 </t>
  </si>
  <si>
    <t xml:space="preserve">Коммерческое предложение                 № 5 </t>
  </si>
  <si>
    <t>Н(М)ЦД, определяемая методом сопоставимых рыночных цен (анализа рынка)*</t>
  </si>
  <si>
    <t>Оценка однородности совокупности значений выявленных цен, используемых в расчете Н(М)ЦД</t>
  </si>
  <si>
    <t xml:space="preserve">Расчет Н (МЦД) по формуле                             v - количество (объем) закупаемого товара (работы, услуги);
     ц - ср. цена за единицу  </t>
  </si>
  <si>
    <t xml:space="preserve">Соответствие ТЗ </t>
  </si>
  <si>
    <t>комплект</t>
  </si>
  <si>
    <t>шт</t>
  </si>
  <si>
    <t>Костюм х/б</t>
  </si>
  <si>
    <t>Ботинки летние кожаные</t>
  </si>
  <si>
    <t>пара</t>
  </si>
  <si>
    <t>Рукавицы утеплённые</t>
  </si>
  <si>
    <t xml:space="preserve">При определениеии начальной (максимальной) цены Договора на поставку спецодежды применен метод сопоставимых рыночных цен (анализ рынка). </t>
  </si>
  <si>
    <t>Обоснование начальной (максимальной) цены договора на поставку спецодежды для работников МП "БВК"</t>
  </si>
  <si>
    <t>Сапоги кожаные</t>
  </si>
  <si>
    <t>Сапоги резиновые женские</t>
  </si>
  <si>
    <t>Сапоги резиновые мужские</t>
  </si>
  <si>
    <t>Фартук с нагрудником</t>
  </si>
  <si>
    <t>Перчатки с полимерным покрытием</t>
  </si>
  <si>
    <t>Краги сварщика</t>
  </si>
  <si>
    <t>Маска сварщика</t>
  </si>
  <si>
    <t>Респиратор</t>
  </si>
  <si>
    <t>Сигнальные (светоотражающие) жилеты 3-й класс защиты</t>
  </si>
  <si>
    <t>Вкладыши противошумные (беруши) со шнурком</t>
  </si>
  <si>
    <t>Предохранительный пояс</t>
  </si>
  <si>
    <t>Костюм зимний утепленный</t>
  </si>
  <si>
    <t>Куртка утепленная (зимняя)</t>
  </si>
  <si>
    <t>Сапоги утепленные (зимние)</t>
  </si>
  <si>
    <t>Валенки с резиновым низом</t>
  </si>
  <si>
    <t>Рукавицы суконные</t>
  </si>
  <si>
    <t>Краги спилковые утепленные</t>
  </si>
  <si>
    <t xml:space="preserve">Костюм сварщика </t>
  </si>
  <si>
    <t xml:space="preserve">Халат женский </t>
  </si>
  <si>
    <t>Сапоги  сварщика</t>
  </si>
  <si>
    <t xml:space="preserve">Ботинки сварщика </t>
  </si>
  <si>
    <t>Фартук прорезиненый</t>
  </si>
  <si>
    <t xml:space="preserve">Очки защитные открытые </t>
  </si>
  <si>
    <t xml:space="preserve">Очки защитные закрытые </t>
  </si>
  <si>
    <t>Перчатки  с точечным покрытием</t>
  </si>
  <si>
    <t xml:space="preserve">Перчатки резиновые </t>
  </si>
  <si>
    <t xml:space="preserve">Рукавицы брезентовые </t>
  </si>
  <si>
    <t>Рукавицы х/б  с ПВХ наладонником.</t>
  </si>
  <si>
    <t>Рукавицы х/б  с брезентовым наладонником.</t>
  </si>
  <si>
    <t>Респиратор с клапаном</t>
  </si>
  <si>
    <t>Каска защитная  оранжевая</t>
  </si>
  <si>
    <t>Каска защитная  белая</t>
  </si>
  <si>
    <t>Костюм зимнийдля сварщика</t>
  </si>
  <si>
    <t xml:space="preserve">Нарукавники </t>
  </si>
  <si>
    <t xml:space="preserve">Коммерческое предложение                        № 1 </t>
  </si>
  <si>
    <t xml:space="preserve">Коммерческое предложение                 № 2 </t>
  </si>
  <si>
    <t xml:space="preserve">Приложение № 2
к извещению 
от «14» июня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</si>
</sst>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0"/>
    <numFmt numFmtId="165" formatCode="#,##0.00\ _₽"/>
  </numFmts>
  <fonts count="11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43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0" xfId="0" applyNumberFormat="1" applyFont="1" applyAlignment="1">
      <alignment horizontal="center" vertical="top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7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4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34" zoomScaleNormal="100" workbookViewId="0">
      <selection activeCell="E34" sqref="E34"/>
    </sheetView>
  </sheetViews>
  <sheetFormatPr defaultColWidth="9.140625" defaultRowHeight="12.75" x14ac:dyDescent="0.2"/>
  <cols>
    <col min="1" max="1" width="4.85546875" style="1" customWidth="1"/>
    <col min="2" max="2" width="31" style="28" bestFit="1" customWidth="1"/>
    <col min="3" max="3" width="20.5703125" style="1" hidden="1" customWidth="1"/>
    <col min="4" max="4" width="5.85546875" style="1" hidden="1" customWidth="1"/>
    <col min="5" max="5" width="8.85546875" style="1" bestFit="1" customWidth="1"/>
    <col min="6" max="6" width="15.5703125" style="1" hidden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41" bestFit="1" customWidth="1"/>
    <col min="14" max="14" width="11.28515625" style="1" bestFit="1" customWidth="1"/>
    <col min="15" max="15" width="19.42578125" style="1" customWidth="1"/>
    <col min="16" max="16384" width="9.140625" style="1"/>
  </cols>
  <sheetData>
    <row r="1" spans="1:15" ht="67.5" customHeight="1" x14ac:dyDescent="0.2">
      <c r="K1" s="45" t="s">
        <v>63</v>
      </c>
      <c r="L1" s="45"/>
      <c r="M1" s="45"/>
      <c r="N1" s="45"/>
      <c r="O1" s="45"/>
    </row>
    <row r="2" spans="1:15" ht="39" customHeight="1" x14ac:dyDescent="0.2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57" customHeight="1" x14ac:dyDescent="0.2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/>
      <c r="H3" s="47"/>
      <c r="I3" s="20"/>
      <c r="J3" s="20"/>
      <c r="K3" s="48" t="s">
        <v>16</v>
      </c>
      <c r="L3" s="48"/>
      <c r="M3" s="48"/>
      <c r="N3" s="49" t="s">
        <v>15</v>
      </c>
      <c r="O3" s="49"/>
    </row>
    <row r="4" spans="1:15" ht="144" customHeight="1" x14ac:dyDescent="0.2">
      <c r="A4" s="47"/>
      <c r="B4" s="47"/>
      <c r="C4" s="47"/>
      <c r="D4" s="47"/>
      <c r="E4" s="47"/>
      <c r="F4" s="20" t="s">
        <v>6</v>
      </c>
      <c r="G4" s="20" t="s">
        <v>61</v>
      </c>
      <c r="H4" s="20" t="s">
        <v>62</v>
      </c>
      <c r="I4" s="20" t="s">
        <v>13</v>
      </c>
      <c r="J4" s="20" t="s">
        <v>14</v>
      </c>
      <c r="K4" s="20" t="s">
        <v>7</v>
      </c>
      <c r="L4" s="20" t="s">
        <v>8</v>
      </c>
      <c r="M4" s="35" t="s">
        <v>12</v>
      </c>
      <c r="N4" s="21" t="s">
        <v>9</v>
      </c>
      <c r="O4" s="21" t="s">
        <v>17</v>
      </c>
    </row>
    <row r="5" spans="1:15" s="2" customFormat="1" ht="31.5" x14ac:dyDescent="0.25">
      <c r="A5" s="16">
        <v>1</v>
      </c>
      <c r="B5" s="29" t="s">
        <v>21</v>
      </c>
      <c r="C5" s="22" t="s">
        <v>18</v>
      </c>
      <c r="D5" s="17" t="s">
        <v>19</v>
      </c>
      <c r="E5" s="18">
        <v>229</v>
      </c>
      <c r="F5" s="32"/>
      <c r="G5" s="10">
        <v>2910</v>
      </c>
      <c r="H5" s="9">
        <v>2894.4</v>
      </c>
      <c r="I5" s="9"/>
      <c r="J5" s="9"/>
      <c r="K5" s="9">
        <f>AVERAGE(G5:H5)</f>
        <v>2902.2</v>
      </c>
      <c r="L5" s="11">
        <f>SQRT(((SUM((POWER(H5-K5,2)),(POWER(G5-K5,2)),)/(COLUMNS(G5:H5)-1))))</f>
        <v>11.030865786510077</v>
      </c>
      <c r="M5" s="36">
        <f>L5/K5*100</f>
        <v>0.38008634093136512</v>
      </c>
      <c r="N5" s="12">
        <f>K5</f>
        <v>2902.2</v>
      </c>
      <c r="O5" s="12">
        <f>N5*E5</f>
        <v>664603.79999999993</v>
      </c>
    </row>
    <row r="6" spans="1:15" s="2" customFormat="1" ht="39.75" customHeight="1" x14ac:dyDescent="0.25">
      <c r="A6" s="16">
        <v>2</v>
      </c>
      <c r="B6" s="29" t="s">
        <v>44</v>
      </c>
      <c r="C6" s="22" t="s">
        <v>18</v>
      </c>
      <c r="D6" s="17" t="s">
        <v>19</v>
      </c>
      <c r="E6" s="50">
        <v>14</v>
      </c>
      <c r="F6" s="9"/>
      <c r="G6" s="10">
        <v>7510.2</v>
      </c>
      <c r="H6" s="9">
        <v>7051.8</v>
      </c>
      <c r="I6" s="9"/>
      <c r="J6" s="9"/>
      <c r="K6" s="9">
        <f t="shared" ref="K6:K42" si="0">AVERAGE(G6:H6)</f>
        <v>7281</v>
      </c>
      <c r="L6" s="11">
        <f t="shared" ref="L6:L42" si="1">SQRT(((SUM((POWER(H6-K6,2)),(POWER(G6-K6,2)),)/(COLUMNS(G6:H6)-1))))</f>
        <v>324.13774849591312</v>
      </c>
      <c r="M6" s="36">
        <f t="shared" ref="M6:M42" si="2">L6/K6*100</f>
        <v>4.4518300850970078</v>
      </c>
      <c r="N6" s="12">
        <f t="shared" ref="N6:N42" si="3">K6</f>
        <v>7281</v>
      </c>
      <c r="O6" s="12">
        <f t="shared" ref="O6:O8" si="4">N6*E6</f>
        <v>101934</v>
      </c>
    </row>
    <row r="7" spans="1:15" s="2" customFormat="1" ht="30" customHeight="1" x14ac:dyDescent="0.25">
      <c r="A7" s="16">
        <v>3</v>
      </c>
      <c r="B7" s="29" t="s">
        <v>45</v>
      </c>
      <c r="C7" s="22" t="s">
        <v>18</v>
      </c>
      <c r="D7" s="17" t="s">
        <v>20</v>
      </c>
      <c r="E7" s="18">
        <v>7</v>
      </c>
      <c r="F7" s="24"/>
      <c r="G7" s="24">
        <v>890</v>
      </c>
      <c r="H7" s="24">
        <v>1040.4000000000001</v>
      </c>
      <c r="I7" s="9"/>
      <c r="J7" s="9"/>
      <c r="K7" s="9">
        <f t="shared" si="0"/>
        <v>965.2</v>
      </c>
      <c r="L7" s="11">
        <f t="shared" si="1"/>
        <v>106.34885989045682</v>
      </c>
      <c r="M7" s="36">
        <f t="shared" si="2"/>
        <v>11.018323652140159</v>
      </c>
      <c r="N7" s="12">
        <f t="shared" si="3"/>
        <v>965.2</v>
      </c>
      <c r="O7" s="12">
        <f t="shared" si="4"/>
        <v>6756.4000000000005</v>
      </c>
    </row>
    <row r="8" spans="1:15" s="2" customFormat="1" ht="45" customHeight="1" x14ac:dyDescent="0.25">
      <c r="A8" s="16">
        <v>4</v>
      </c>
      <c r="B8" s="29" t="s">
        <v>22</v>
      </c>
      <c r="C8" s="22" t="s">
        <v>18</v>
      </c>
      <c r="D8" s="17" t="s">
        <v>23</v>
      </c>
      <c r="E8" s="18">
        <v>161</v>
      </c>
      <c r="F8" s="9"/>
      <c r="G8" s="10">
        <v>2300</v>
      </c>
      <c r="H8" s="9">
        <v>2228.4</v>
      </c>
      <c r="I8" s="9"/>
      <c r="J8" s="9"/>
      <c r="K8" s="9">
        <f t="shared" si="0"/>
        <v>2264.1999999999998</v>
      </c>
      <c r="L8" s="11">
        <f t="shared" si="1"/>
        <v>50.628845532956738</v>
      </c>
      <c r="M8" s="36">
        <f t="shared" si="2"/>
        <v>2.2360588964295003</v>
      </c>
      <c r="N8" s="12">
        <f t="shared" si="3"/>
        <v>2264.1999999999998</v>
      </c>
      <c r="O8" s="12">
        <f t="shared" si="4"/>
        <v>364536.19999999995</v>
      </c>
    </row>
    <row r="9" spans="1:15" s="2" customFormat="1" ht="35.25" customHeight="1" x14ac:dyDescent="0.25">
      <c r="A9" s="16">
        <v>5</v>
      </c>
      <c r="B9" s="29" t="s">
        <v>27</v>
      </c>
      <c r="C9" s="22" t="s">
        <v>18</v>
      </c>
      <c r="D9" s="17" t="s">
        <v>23</v>
      </c>
      <c r="E9" s="18">
        <v>37</v>
      </c>
      <c r="F9" s="9"/>
      <c r="G9" s="10">
        <v>3260</v>
      </c>
      <c r="H9" s="9">
        <v>3364.8</v>
      </c>
      <c r="I9" s="9"/>
      <c r="J9" s="9"/>
      <c r="K9" s="9">
        <f t="shared" si="0"/>
        <v>3312.4</v>
      </c>
      <c r="L9" s="11">
        <f t="shared" si="1"/>
        <v>74.104790668350304</v>
      </c>
      <c r="M9" s="36">
        <f t="shared" si="2"/>
        <v>2.2371932939364298</v>
      </c>
      <c r="N9" s="12">
        <f t="shared" si="3"/>
        <v>3312.4</v>
      </c>
      <c r="O9" s="12">
        <f t="shared" ref="O9:O42" si="5">N9*E9</f>
        <v>122558.8</v>
      </c>
    </row>
    <row r="10" spans="1:15" s="2" customFormat="1" ht="37.5" customHeight="1" x14ac:dyDescent="0.25">
      <c r="A10" s="16">
        <v>6</v>
      </c>
      <c r="B10" s="29" t="s">
        <v>46</v>
      </c>
      <c r="C10" s="22" t="s">
        <v>18</v>
      </c>
      <c r="D10" s="17" t="s">
        <v>23</v>
      </c>
      <c r="E10" s="18">
        <v>12</v>
      </c>
      <c r="F10" s="9"/>
      <c r="G10" s="10">
        <v>3990</v>
      </c>
      <c r="H10" s="9">
        <v>3930.6</v>
      </c>
      <c r="I10" s="9"/>
      <c r="J10" s="9"/>
      <c r="K10" s="9">
        <f t="shared" si="0"/>
        <v>3960.3</v>
      </c>
      <c r="L10" s="11">
        <f t="shared" si="1"/>
        <v>42.002142802480989</v>
      </c>
      <c r="M10" s="36">
        <f t="shared" si="2"/>
        <v>1.0605798248233969</v>
      </c>
      <c r="N10" s="12">
        <f t="shared" si="3"/>
        <v>3960.3</v>
      </c>
      <c r="O10" s="12">
        <f t="shared" si="5"/>
        <v>47523.600000000006</v>
      </c>
    </row>
    <row r="11" spans="1:15" s="2" customFormat="1" ht="37.5" customHeight="1" x14ac:dyDescent="0.25">
      <c r="A11" s="16">
        <v>7</v>
      </c>
      <c r="B11" s="29" t="s">
        <v>47</v>
      </c>
      <c r="C11" s="22" t="s">
        <v>18</v>
      </c>
      <c r="D11" s="17" t="s">
        <v>23</v>
      </c>
      <c r="E11" s="18">
        <v>12</v>
      </c>
      <c r="F11" s="9"/>
      <c r="G11" s="10">
        <v>3530</v>
      </c>
      <c r="H11" s="9">
        <v>3930.6</v>
      </c>
      <c r="I11" s="9"/>
      <c r="J11" s="9"/>
      <c r="K11" s="9">
        <f t="shared" si="0"/>
        <v>3730.3</v>
      </c>
      <c r="L11" s="11">
        <f t="shared" si="1"/>
        <v>283.26697654333088</v>
      </c>
      <c r="M11" s="36">
        <f t="shared" si="2"/>
        <v>7.5936781637758592</v>
      </c>
      <c r="N11" s="12">
        <f t="shared" si="3"/>
        <v>3730.3</v>
      </c>
      <c r="O11" s="12">
        <f t="shared" si="5"/>
        <v>44763.600000000006</v>
      </c>
    </row>
    <row r="12" spans="1:15" s="2" customFormat="1" ht="37.5" customHeight="1" x14ac:dyDescent="0.25">
      <c r="A12" s="16">
        <v>8</v>
      </c>
      <c r="B12" s="29" t="s">
        <v>28</v>
      </c>
      <c r="C12" s="22" t="s">
        <v>18</v>
      </c>
      <c r="D12" s="17" t="s">
        <v>23</v>
      </c>
      <c r="E12" s="18">
        <v>24</v>
      </c>
      <c r="F12" s="9"/>
      <c r="G12" s="10">
        <v>1783</v>
      </c>
      <c r="H12" s="9">
        <v>1663.8</v>
      </c>
      <c r="I12" s="9"/>
      <c r="J12" s="9"/>
      <c r="K12" s="9">
        <f t="shared" si="0"/>
        <v>1723.4</v>
      </c>
      <c r="L12" s="11">
        <f t="shared" si="1"/>
        <v>84.287128317436498</v>
      </c>
      <c r="M12" s="36">
        <f t="shared" si="2"/>
        <v>4.8907466819912084</v>
      </c>
      <c r="N12" s="12">
        <f t="shared" si="3"/>
        <v>1723.4</v>
      </c>
      <c r="O12" s="12">
        <f t="shared" si="5"/>
        <v>41361.600000000006</v>
      </c>
    </row>
    <row r="13" spans="1:15" s="2" customFormat="1" ht="37.5" customHeight="1" x14ac:dyDescent="0.25">
      <c r="A13" s="16">
        <v>9</v>
      </c>
      <c r="B13" s="29" t="s">
        <v>29</v>
      </c>
      <c r="C13" s="22" t="s">
        <v>18</v>
      </c>
      <c r="D13" s="17" t="s">
        <v>23</v>
      </c>
      <c r="E13" s="18">
        <v>54</v>
      </c>
      <c r="F13" s="32"/>
      <c r="G13" s="10">
        <v>3800</v>
      </c>
      <c r="H13" s="9">
        <v>4123.2</v>
      </c>
      <c r="I13" s="9"/>
      <c r="J13" s="9"/>
      <c r="K13" s="9">
        <f t="shared" si="0"/>
        <v>3961.6</v>
      </c>
      <c r="L13" s="11">
        <f t="shared" si="1"/>
        <v>228.53691167949205</v>
      </c>
      <c r="M13" s="36">
        <f t="shared" si="2"/>
        <v>5.7688033037028488</v>
      </c>
      <c r="N13" s="12">
        <f t="shared" si="3"/>
        <v>3961.6</v>
      </c>
      <c r="O13" s="12">
        <f t="shared" si="5"/>
        <v>213926.39999999999</v>
      </c>
    </row>
    <row r="14" spans="1:15" s="2" customFormat="1" ht="37.5" customHeight="1" x14ac:dyDescent="0.25">
      <c r="A14" s="16">
        <v>10</v>
      </c>
      <c r="B14" s="29" t="s">
        <v>48</v>
      </c>
      <c r="C14" s="22" t="s">
        <v>18</v>
      </c>
      <c r="D14" s="17" t="s">
        <v>20</v>
      </c>
      <c r="E14" s="18">
        <v>16</v>
      </c>
      <c r="F14" s="32"/>
      <c r="G14" s="34">
        <v>2560.1</v>
      </c>
      <c r="H14" s="9">
        <v>2584.1999999999998</v>
      </c>
      <c r="I14" s="9"/>
      <c r="J14" s="9"/>
      <c r="K14" s="9">
        <f t="shared" si="0"/>
        <v>2572.1499999999996</v>
      </c>
      <c r="L14" s="11">
        <f t="shared" si="1"/>
        <v>17.04127342659573</v>
      </c>
      <c r="M14" s="36">
        <f t="shared" si="2"/>
        <v>0.66253031225222991</v>
      </c>
      <c r="N14" s="12">
        <f t="shared" si="3"/>
        <v>2572.1499999999996</v>
      </c>
      <c r="O14" s="12">
        <f t="shared" si="5"/>
        <v>41154.399999999994</v>
      </c>
    </row>
    <row r="15" spans="1:15" s="2" customFormat="1" ht="37.5" customHeight="1" x14ac:dyDescent="0.25">
      <c r="A15" s="16">
        <v>11</v>
      </c>
      <c r="B15" s="29" t="s">
        <v>30</v>
      </c>
      <c r="C15" s="22" t="s">
        <v>18</v>
      </c>
      <c r="D15" s="17" t="s">
        <v>20</v>
      </c>
      <c r="E15" s="18">
        <v>40</v>
      </c>
      <c r="F15" s="9"/>
      <c r="G15" s="10">
        <v>780.5</v>
      </c>
      <c r="H15" s="9">
        <v>650.5</v>
      </c>
      <c r="I15" s="9"/>
      <c r="J15" s="9"/>
      <c r="K15" s="9">
        <f t="shared" si="0"/>
        <v>715.5</v>
      </c>
      <c r="L15" s="11">
        <f t="shared" si="1"/>
        <v>91.923881554251182</v>
      </c>
      <c r="M15" s="36">
        <f t="shared" si="2"/>
        <v>12.847502663067949</v>
      </c>
      <c r="N15" s="12">
        <f t="shared" si="3"/>
        <v>715.5</v>
      </c>
      <c r="O15" s="12">
        <f t="shared" si="5"/>
        <v>28620</v>
      </c>
    </row>
    <row r="16" spans="1:15" s="2" customFormat="1" ht="37.5" customHeight="1" x14ac:dyDescent="0.25">
      <c r="A16" s="16">
        <v>12</v>
      </c>
      <c r="B16" s="29" t="s">
        <v>49</v>
      </c>
      <c r="C16" s="22" t="s">
        <v>18</v>
      </c>
      <c r="D16" s="17" t="s">
        <v>20</v>
      </c>
      <c r="E16" s="18">
        <v>180</v>
      </c>
      <c r="F16" s="32"/>
      <c r="G16" s="10">
        <v>184.5</v>
      </c>
      <c r="H16" s="9">
        <v>174.6</v>
      </c>
      <c r="I16" s="9"/>
      <c r="J16" s="9"/>
      <c r="K16" s="9">
        <f t="shared" si="0"/>
        <v>179.55</v>
      </c>
      <c r="L16" s="11">
        <f t="shared" si="1"/>
        <v>7.0003571337468244</v>
      </c>
      <c r="M16" s="36">
        <f t="shared" si="2"/>
        <v>3.8988343824822191</v>
      </c>
      <c r="N16" s="12">
        <f t="shared" si="3"/>
        <v>179.55</v>
      </c>
      <c r="O16" s="12">
        <f t="shared" si="5"/>
        <v>32319.000000000004</v>
      </c>
    </row>
    <row r="17" spans="1:15" s="2" customFormat="1" ht="37.5" customHeight="1" x14ac:dyDescent="0.25">
      <c r="A17" s="16">
        <v>13</v>
      </c>
      <c r="B17" s="29" t="s">
        <v>50</v>
      </c>
      <c r="C17" s="22" t="s">
        <v>18</v>
      </c>
      <c r="D17" s="17" t="s">
        <v>20</v>
      </c>
      <c r="E17" s="18">
        <v>50</v>
      </c>
      <c r="F17" s="9"/>
      <c r="G17" s="10">
        <v>200.5</v>
      </c>
      <c r="H17" s="9">
        <v>203.4</v>
      </c>
      <c r="I17" s="9"/>
      <c r="J17" s="9"/>
      <c r="K17" s="9">
        <f t="shared" si="0"/>
        <v>201.95</v>
      </c>
      <c r="L17" s="11">
        <f t="shared" si="1"/>
        <v>2.0506096654409918</v>
      </c>
      <c r="M17" s="36">
        <f t="shared" si="2"/>
        <v>1.0154046375048238</v>
      </c>
      <c r="N17" s="12">
        <f t="shared" si="3"/>
        <v>201.95</v>
      </c>
      <c r="O17" s="12">
        <f t="shared" si="5"/>
        <v>10097.5</v>
      </c>
    </row>
    <row r="18" spans="1:15" s="2" customFormat="1" ht="37.5" customHeight="1" x14ac:dyDescent="0.25">
      <c r="A18" s="16">
        <v>14</v>
      </c>
      <c r="B18" s="29" t="s">
        <v>31</v>
      </c>
      <c r="C18" s="22" t="s">
        <v>18</v>
      </c>
      <c r="D18" s="17" t="s">
        <v>23</v>
      </c>
      <c r="E18" s="18">
        <v>500</v>
      </c>
      <c r="F18" s="9"/>
      <c r="G18" s="10">
        <v>49.2</v>
      </c>
      <c r="H18" s="9">
        <v>54.6</v>
      </c>
      <c r="I18" s="9"/>
      <c r="J18" s="9"/>
      <c r="K18" s="9">
        <f t="shared" si="0"/>
        <v>51.900000000000006</v>
      </c>
      <c r="L18" s="11">
        <f t="shared" si="1"/>
        <v>3.8183766184073553</v>
      </c>
      <c r="M18" s="36">
        <f t="shared" si="2"/>
        <v>7.3571803822877744</v>
      </c>
      <c r="N18" s="12">
        <f t="shared" si="3"/>
        <v>51.900000000000006</v>
      </c>
      <c r="O18" s="12">
        <f t="shared" si="5"/>
        <v>25950.000000000004</v>
      </c>
    </row>
    <row r="19" spans="1:15" s="2" customFormat="1" ht="37.5" customHeight="1" x14ac:dyDescent="0.25">
      <c r="A19" s="16">
        <v>15</v>
      </c>
      <c r="B19" s="29" t="s">
        <v>51</v>
      </c>
      <c r="C19" s="22" t="s">
        <v>18</v>
      </c>
      <c r="D19" s="17" t="s">
        <v>23</v>
      </c>
      <c r="E19" s="18">
        <v>500</v>
      </c>
      <c r="F19" s="9"/>
      <c r="G19" s="10">
        <v>45</v>
      </c>
      <c r="H19" s="9">
        <v>45</v>
      </c>
      <c r="I19" s="9"/>
      <c r="J19" s="9"/>
      <c r="K19" s="9">
        <f t="shared" si="0"/>
        <v>45</v>
      </c>
      <c r="L19" s="11">
        <f t="shared" si="1"/>
        <v>0</v>
      </c>
      <c r="M19" s="36">
        <f t="shared" si="2"/>
        <v>0</v>
      </c>
      <c r="N19" s="12">
        <f t="shared" si="3"/>
        <v>45</v>
      </c>
      <c r="O19" s="12">
        <f t="shared" si="5"/>
        <v>22500</v>
      </c>
    </row>
    <row r="20" spans="1:15" s="2" customFormat="1" ht="37.5" customHeight="1" x14ac:dyDescent="0.25">
      <c r="A20" s="16">
        <v>16</v>
      </c>
      <c r="B20" s="29" t="s">
        <v>52</v>
      </c>
      <c r="C20" s="22" t="s">
        <v>18</v>
      </c>
      <c r="D20" s="17" t="s">
        <v>23</v>
      </c>
      <c r="E20" s="18">
        <v>200</v>
      </c>
      <c r="F20" s="33"/>
      <c r="G20" s="34">
        <v>83.2</v>
      </c>
      <c r="H20" s="33">
        <v>79.2</v>
      </c>
      <c r="I20" s="9"/>
      <c r="J20" s="9"/>
      <c r="K20" s="9">
        <f t="shared" si="0"/>
        <v>81.2</v>
      </c>
      <c r="L20" s="11">
        <f t="shared" si="1"/>
        <v>2.8284271247461903</v>
      </c>
      <c r="M20" s="36">
        <f t="shared" si="2"/>
        <v>3.4832846363869336</v>
      </c>
      <c r="N20" s="12">
        <f t="shared" si="3"/>
        <v>81.2</v>
      </c>
      <c r="O20" s="12">
        <f t="shared" si="5"/>
        <v>16240</v>
      </c>
    </row>
    <row r="21" spans="1:15" s="2" customFormat="1" ht="37.5" customHeight="1" x14ac:dyDescent="0.25">
      <c r="A21" s="16">
        <v>17</v>
      </c>
      <c r="B21" s="29" t="s">
        <v>53</v>
      </c>
      <c r="C21" s="22" t="s">
        <v>18</v>
      </c>
      <c r="D21" s="17" t="s">
        <v>23</v>
      </c>
      <c r="E21" s="18">
        <v>150</v>
      </c>
      <c r="F21" s="9"/>
      <c r="G21" s="10">
        <v>113.5</v>
      </c>
      <c r="H21" s="9">
        <v>112.8</v>
      </c>
      <c r="I21" s="9"/>
      <c r="J21" s="9"/>
      <c r="K21" s="9">
        <f t="shared" si="0"/>
        <v>113.15</v>
      </c>
      <c r="L21" s="11">
        <f t="shared" si="1"/>
        <v>0.49497474683058529</v>
      </c>
      <c r="M21" s="36">
        <f t="shared" si="2"/>
        <v>0.43745006348262061</v>
      </c>
      <c r="N21" s="12">
        <f t="shared" si="3"/>
        <v>113.15</v>
      </c>
      <c r="O21" s="12">
        <f t="shared" si="5"/>
        <v>16972.5</v>
      </c>
    </row>
    <row r="22" spans="1:15" s="2" customFormat="1" ht="51" customHeight="1" x14ac:dyDescent="0.25">
      <c r="A22" s="16">
        <v>18</v>
      </c>
      <c r="B22" s="29" t="s">
        <v>32</v>
      </c>
      <c r="C22" s="22" t="s">
        <v>18</v>
      </c>
      <c r="D22" s="17" t="s">
        <v>23</v>
      </c>
      <c r="E22" s="18">
        <v>150</v>
      </c>
      <c r="F22" s="32"/>
      <c r="G22" s="10">
        <v>756.8</v>
      </c>
      <c r="H22" s="9">
        <v>969.6</v>
      </c>
      <c r="I22" s="9"/>
      <c r="J22" s="9"/>
      <c r="K22" s="9">
        <f t="shared" si="0"/>
        <v>863.2</v>
      </c>
      <c r="L22" s="11">
        <f t="shared" si="1"/>
        <v>150.47232303649736</v>
      </c>
      <c r="M22" s="36">
        <f t="shared" si="2"/>
        <v>17.431918794774948</v>
      </c>
      <c r="N22" s="12">
        <f t="shared" si="3"/>
        <v>863.2</v>
      </c>
      <c r="O22" s="12">
        <f t="shared" si="5"/>
        <v>129480</v>
      </c>
    </row>
    <row r="23" spans="1:15" s="2" customFormat="1" ht="37.5" customHeight="1" x14ac:dyDescent="0.25">
      <c r="A23" s="16">
        <v>19</v>
      </c>
      <c r="B23" s="29" t="s">
        <v>54</v>
      </c>
      <c r="C23" s="22" t="s">
        <v>18</v>
      </c>
      <c r="D23" s="17" t="s">
        <v>23</v>
      </c>
      <c r="E23" s="18">
        <v>1000</v>
      </c>
      <c r="F23" s="9"/>
      <c r="G23" s="10">
        <v>87.5</v>
      </c>
      <c r="H23" s="9">
        <v>80.400000000000006</v>
      </c>
      <c r="I23" s="9"/>
      <c r="J23" s="9"/>
      <c r="K23" s="9">
        <f t="shared" si="0"/>
        <v>83.95</v>
      </c>
      <c r="L23" s="11">
        <f t="shared" si="1"/>
        <v>5.0204581464244837</v>
      </c>
      <c r="M23" s="36">
        <f t="shared" si="2"/>
        <v>5.9802955883555491</v>
      </c>
      <c r="N23" s="12">
        <f t="shared" si="3"/>
        <v>83.95</v>
      </c>
      <c r="O23" s="12">
        <f t="shared" si="5"/>
        <v>83950</v>
      </c>
    </row>
    <row r="24" spans="1:15" s="2" customFormat="1" ht="37.5" customHeight="1" x14ac:dyDescent="0.25">
      <c r="A24" s="16">
        <v>20</v>
      </c>
      <c r="B24" s="29" t="s">
        <v>55</v>
      </c>
      <c r="C24" s="22" t="s">
        <v>18</v>
      </c>
      <c r="D24" s="17" t="s">
        <v>23</v>
      </c>
      <c r="E24" s="18">
        <v>1000</v>
      </c>
      <c r="F24" s="9"/>
      <c r="G24" s="10">
        <v>57.8</v>
      </c>
      <c r="H24" s="9">
        <v>56.4</v>
      </c>
      <c r="I24" s="9"/>
      <c r="J24" s="9"/>
      <c r="K24" s="9">
        <f t="shared" si="0"/>
        <v>57.099999999999994</v>
      </c>
      <c r="L24" s="11">
        <f t="shared" si="1"/>
        <v>0.98994949366116547</v>
      </c>
      <c r="M24" s="36">
        <f t="shared" si="2"/>
        <v>1.7337118978304127</v>
      </c>
      <c r="N24" s="12">
        <f t="shared" si="3"/>
        <v>57.099999999999994</v>
      </c>
      <c r="O24" s="12">
        <f t="shared" si="5"/>
        <v>57099.999999999993</v>
      </c>
    </row>
    <row r="25" spans="1:15" s="2" customFormat="1" ht="37.5" customHeight="1" x14ac:dyDescent="0.25">
      <c r="A25" s="16">
        <v>21</v>
      </c>
      <c r="B25" s="29" t="s">
        <v>33</v>
      </c>
      <c r="C25" s="22" t="s">
        <v>18</v>
      </c>
      <c r="D25" s="17" t="s">
        <v>20</v>
      </c>
      <c r="E25" s="18">
        <v>12</v>
      </c>
      <c r="F25" s="32"/>
      <c r="G25" s="10">
        <v>3900.8</v>
      </c>
      <c r="H25" s="9">
        <v>4357.8</v>
      </c>
      <c r="I25" s="9"/>
      <c r="J25" s="9"/>
      <c r="K25" s="9">
        <f t="shared" si="0"/>
        <v>4129.3</v>
      </c>
      <c r="L25" s="11">
        <f t="shared" si="1"/>
        <v>323.14779900225221</v>
      </c>
      <c r="M25" s="36">
        <f t="shared" si="2"/>
        <v>7.8257283075158544</v>
      </c>
      <c r="N25" s="12">
        <f t="shared" si="3"/>
        <v>4129.3</v>
      </c>
      <c r="O25" s="12">
        <f t="shared" si="5"/>
        <v>49551.600000000006</v>
      </c>
    </row>
    <row r="26" spans="1:15" s="2" customFormat="1" ht="37.5" customHeight="1" x14ac:dyDescent="0.25">
      <c r="A26" s="16">
        <v>22</v>
      </c>
      <c r="B26" s="26" t="s">
        <v>34</v>
      </c>
      <c r="C26" s="22" t="s">
        <v>18</v>
      </c>
      <c r="D26" s="17" t="s">
        <v>20</v>
      </c>
      <c r="E26" s="18">
        <v>1000</v>
      </c>
      <c r="F26" s="32"/>
      <c r="G26" s="10">
        <v>89</v>
      </c>
      <c r="H26" s="9">
        <v>84</v>
      </c>
      <c r="I26" s="9"/>
      <c r="J26" s="9"/>
      <c r="K26" s="9">
        <f t="shared" si="0"/>
        <v>86.5</v>
      </c>
      <c r="L26" s="11">
        <f t="shared" si="1"/>
        <v>3.5355339059327378</v>
      </c>
      <c r="M26" s="36">
        <f t="shared" si="2"/>
        <v>4.0873224346043209</v>
      </c>
      <c r="N26" s="12">
        <f t="shared" si="3"/>
        <v>86.5</v>
      </c>
      <c r="O26" s="12">
        <f t="shared" si="5"/>
        <v>86500</v>
      </c>
    </row>
    <row r="27" spans="1:15" s="2" customFormat="1" ht="37.5" customHeight="1" x14ac:dyDescent="0.25">
      <c r="A27" s="16">
        <v>23</v>
      </c>
      <c r="B27" s="27" t="s">
        <v>56</v>
      </c>
      <c r="C27" s="22" t="s">
        <v>18</v>
      </c>
      <c r="D27" s="17" t="s">
        <v>20</v>
      </c>
      <c r="E27" s="18">
        <v>1000</v>
      </c>
      <c r="F27" s="9"/>
      <c r="G27" s="10">
        <v>78.5</v>
      </c>
      <c r="H27" s="9">
        <v>69.599999999999994</v>
      </c>
      <c r="I27" s="9"/>
      <c r="J27" s="9"/>
      <c r="K27" s="9">
        <f t="shared" si="0"/>
        <v>74.05</v>
      </c>
      <c r="L27" s="11">
        <f t="shared" si="1"/>
        <v>6.2932503525602774</v>
      </c>
      <c r="M27" s="36">
        <f t="shared" si="2"/>
        <v>8.4986500372184715</v>
      </c>
      <c r="N27" s="12">
        <f t="shared" si="3"/>
        <v>74.05</v>
      </c>
      <c r="O27" s="12">
        <f t="shared" si="5"/>
        <v>74050</v>
      </c>
    </row>
    <row r="28" spans="1:15" s="2" customFormat="1" ht="37.5" customHeight="1" x14ac:dyDescent="0.25">
      <c r="A28" s="16">
        <v>24</v>
      </c>
      <c r="B28" s="26" t="s">
        <v>34</v>
      </c>
      <c r="C28" s="22" t="s">
        <v>18</v>
      </c>
      <c r="D28" s="17" t="s">
        <v>20</v>
      </c>
      <c r="E28" s="18">
        <v>500</v>
      </c>
      <c r="F28" s="9"/>
      <c r="G28" s="10">
        <v>98</v>
      </c>
      <c r="H28" s="9">
        <v>78</v>
      </c>
      <c r="I28" s="9"/>
      <c r="J28" s="9"/>
      <c r="K28" s="9">
        <f t="shared" si="0"/>
        <v>88</v>
      </c>
      <c r="L28" s="11">
        <f t="shared" si="1"/>
        <v>14.142135623730951</v>
      </c>
      <c r="M28" s="36">
        <f t="shared" si="2"/>
        <v>16.070608663330628</v>
      </c>
      <c r="N28" s="12">
        <f t="shared" si="3"/>
        <v>88</v>
      </c>
      <c r="O28" s="12">
        <f t="shared" si="5"/>
        <v>44000</v>
      </c>
    </row>
    <row r="29" spans="1:15" s="2" customFormat="1" ht="49.5" customHeight="1" x14ac:dyDescent="0.25">
      <c r="A29" s="16">
        <v>25</v>
      </c>
      <c r="B29" s="29" t="s">
        <v>57</v>
      </c>
      <c r="C29" s="22" t="s">
        <v>18</v>
      </c>
      <c r="D29" s="17" t="s">
        <v>20</v>
      </c>
      <c r="E29" s="18">
        <v>210</v>
      </c>
      <c r="F29" s="9"/>
      <c r="G29" s="10">
        <v>315.2</v>
      </c>
      <c r="H29" s="9">
        <v>283.2</v>
      </c>
      <c r="I29" s="9"/>
      <c r="J29" s="9"/>
      <c r="K29" s="9">
        <f t="shared" si="0"/>
        <v>299.2</v>
      </c>
      <c r="L29" s="11">
        <f t="shared" si="1"/>
        <v>22.627416997969522</v>
      </c>
      <c r="M29" s="36">
        <f t="shared" si="2"/>
        <v>7.5626393709791184</v>
      </c>
      <c r="N29" s="12">
        <f t="shared" si="3"/>
        <v>299.2</v>
      </c>
      <c r="O29" s="12">
        <f t="shared" si="5"/>
        <v>62832</v>
      </c>
    </row>
    <row r="30" spans="1:15" s="2" customFormat="1" ht="49.5" customHeight="1" x14ac:dyDescent="0.25">
      <c r="A30" s="16">
        <v>26</v>
      </c>
      <c r="B30" s="29" t="s">
        <v>58</v>
      </c>
      <c r="C30" s="22" t="s">
        <v>18</v>
      </c>
      <c r="D30" s="17" t="s">
        <v>20</v>
      </c>
      <c r="E30" s="18">
        <v>10</v>
      </c>
      <c r="F30" s="9"/>
      <c r="G30" s="10">
        <v>315.2</v>
      </c>
      <c r="H30" s="9">
        <v>283.2</v>
      </c>
      <c r="I30" s="9"/>
      <c r="J30" s="9"/>
      <c r="K30" s="9">
        <f t="shared" si="0"/>
        <v>299.2</v>
      </c>
      <c r="L30" s="11">
        <f t="shared" si="1"/>
        <v>22.627416997969522</v>
      </c>
      <c r="M30" s="36">
        <f t="shared" si="2"/>
        <v>7.5626393709791184</v>
      </c>
      <c r="N30" s="12">
        <f t="shared" si="3"/>
        <v>299.2</v>
      </c>
      <c r="O30" s="12">
        <f t="shared" si="5"/>
        <v>2992</v>
      </c>
    </row>
    <row r="31" spans="1:15" s="2" customFormat="1" ht="49.5" customHeight="1" x14ac:dyDescent="0.25">
      <c r="A31" s="16">
        <v>27</v>
      </c>
      <c r="B31" s="29" t="s">
        <v>35</v>
      </c>
      <c r="C31" s="22" t="s">
        <v>18</v>
      </c>
      <c r="D31" s="17" t="s">
        <v>20</v>
      </c>
      <c r="E31" s="18">
        <v>32</v>
      </c>
      <c r="F31" s="9"/>
      <c r="G31" s="10">
        <v>438.6</v>
      </c>
      <c r="H31" s="9">
        <v>436.2</v>
      </c>
      <c r="I31" s="9"/>
      <c r="J31" s="9"/>
      <c r="K31" s="9">
        <f t="shared" si="0"/>
        <v>437.4</v>
      </c>
      <c r="L31" s="11">
        <f t="shared" si="1"/>
        <v>1.697056274847738</v>
      </c>
      <c r="M31" s="36">
        <f t="shared" si="2"/>
        <v>0.38798725991031963</v>
      </c>
      <c r="N31" s="12">
        <f t="shared" si="3"/>
        <v>437.4</v>
      </c>
      <c r="O31" s="12">
        <f t="shared" si="5"/>
        <v>13996.8</v>
      </c>
    </row>
    <row r="32" spans="1:15" s="2" customFormat="1" ht="49.5" customHeight="1" x14ac:dyDescent="0.25">
      <c r="A32" s="16">
        <v>28</v>
      </c>
      <c r="B32" s="29" t="s">
        <v>36</v>
      </c>
      <c r="C32" s="22" t="s">
        <v>18</v>
      </c>
      <c r="D32" s="17" t="s">
        <v>20</v>
      </c>
      <c r="E32" s="18">
        <v>1000</v>
      </c>
      <c r="F32" s="9"/>
      <c r="G32" s="10">
        <v>78</v>
      </c>
      <c r="H32" s="9">
        <v>54</v>
      </c>
      <c r="I32" s="9"/>
      <c r="J32" s="9"/>
      <c r="K32" s="9">
        <f t="shared" si="0"/>
        <v>66</v>
      </c>
      <c r="L32" s="11">
        <f t="shared" si="1"/>
        <v>16.970562748477139</v>
      </c>
      <c r="M32" s="36">
        <f t="shared" si="2"/>
        <v>25.712973861328997</v>
      </c>
      <c r="N32" s="12">
        <f t="shared" si="3"/>
        <v>66</v>
      </c>
      <c r="O32" s="12">
        <f t="shared" si="5"/>
        <v>66000</v>
      </c>
    </row>
    <row r="33" spans="1:15" s="2" customFormat="1" ht="49.5" customHeight="1" x14ac:dyDescent="0.25">
      <c r="A33" s="16">
        <v>29</v>
      </c>
      <c r="B33" s="29" t="s">
        <v>37</v>
      </c>
      <c r="C33" s="22" t="s">
        <v>18</v>
      </c>
      <c r="D33" s="17" t="s">
        <v>20</v>
      </c>
      <c r="E33" s="18">
        <v>4</v>
      </c>
      <c r="F33" s="32"/>
      <c r="G33" s="10">
        <v>7820.3</v>
      </c>
      <c r="H33" s="9">
        <v>7452</v>
      </c>
      <c r="I33" s="9"/>
      <c r="J33" s="9"/>
      <c r="K33" s="9">
        <f t="shared" si="0"/>
        <v>7636.15</v>
      </c>
      <c r="L33" s="11">
        <f t="shared" si="1"/>
        <v>260.42742751100559</v>
      </c>
      <c r="M33" s="36">
        <f t="shared" si="2"/>
        <v>3.4104545813139557</v>
      </c>
      <c r="N33" s="12">
        <f t="shared" si="3"/>
        <v>7636.15</v>
      </c>
      <c r="O33" s="12">
        <f t="shared" si="5"/>
        <v>30544.6</v>
      </c>
    </row>
    <row r="34" spans="1:15" s="2" customFormat="1" ht="49.5" customHeight="1" x14ac:dyDescent="0.25">
      <c r="A34" s="16">
        <v>30</v>
      </c>
      <c r="B34" s="29" t="s">
        <v>38</v>
      </c>
      <c r="C34" s="22" t="s">
        <v>18</v>
      </c>
      <c r="D34" s="17" t="s">
        <v>19</v>
      </c>
      <c r="E34" s="50">
        <v>180</v>
      </c>
      <c r="F34" s="9"/>
      <c r="G34" s="10">
        <v>6100</v>
      </c>
      <c r="H34" s="9">
        <v>5985.6</v>
      </c>
      <c r="I34" s="9"/>
      <c r="J34" s="9"/>
      <c r="K34" s="9">
        <f t="shared" si="0"/>
        <v>6042.8</v>
      </c>
      <c r="L34" s="11">
        <f t="shared" si="1"/>
        <v>80.893015767740778</v>
      </c>
      <c r="M34" s="36">
        <f t="shared" si="2"/>
        <v>1.33866776606442</v>
      </c>
      <c r="N34" s="12">
        <f t="shared" si="3"/>
        <v>6042.8</v>
      </c>
      <c r="O34" s="12">
        <f t="shared" si="5"/>
        <v>1087704</v>
      </c>
    </row>
    <row r="35" spans="1:15" s="2" customFormat="1" ht="49.5" customHeight="1" x14ac:dyDescent="0.25">
      <c r="A35" s="16">
        <v>31</v>
      </c>
      <c r="B35" s="29" t="s">
        <v>59</v>
      </c>
      <c r="C35" s="22" t="s">
        <v>18</v>
      </c>
      <c r="D35" s="17" t="s">
        <v>19</v>
      </c>
      <c r="E35" s="18">
        <v>13</v>
      </c>
      <c r="F35" s="9"/>
      <c r="G35" s="10">
        <v>7450.2</v>
      </c>
      <c r="H35" s="9">
        <v>7350.6</v>
      </c>
      <c r="I35" s="9"/>
      <c r="J35" s="9"/>
      <c r="K35" s="9">
        <f t="shared" si="0"/>
        <v>7400.4</v>
      </c>
      <c r="L35" s="11">
        <f t="shared" si="1"/>
        <v>70.427835406179739</v>
      </c>
      <c r="M35" s="36">
        <f t="shared" si="2"/>
        <v>0.95167606353953504</v>
      </c>
      <c r="N35" s="12">
        <f t="shared" si="3"/>
        <v>7400.4</v>
      </c>
      <c r="O35" s="12">
        <f t="shared" si="5"/>
        <v>96205.2</v>
      </c>
    </row>
    <row r="36" spans="1:15" s="2" customFormat="1" ht="49.5" customHeight="1" x14ac:dyDescent="0.25">
      <c r="A36" s="16">
        <v>32</v>
      </c>
      <c r="B36" s="29" t="s">
        <v>39</v>
      </c>
      <c r="C36" s="22" t="s">
        <v>18</v>
      </c>
      <c r="D36" s="17" t="s">
        <v>20</v>
      </c>
      <c r="E36" s="18">
        <v>8</v>
      </c>
      <c r="F36" s="32"/>
      <c r="G36" s="10">
        <v>10210</v>
      </c>
      <c r="H36" s="9">
        <v>8527.2000000000007</v>
      </c>
      <c r="I36" s="9"/>
      <c r="J36" s="9"/>
      <c r="K36" s="9">
        <f t="shared" si="0"/>
        <v>9368.6</v>
      </c>
      <c r="L36" s="11">
        <f t="shared" si="1"/>
        <v>1189.9192913807217</v>
      </c>
      <c r="M36" s="36">
        <f t="shared" si="2"/>
        <v>12.701143088409387</v>
      </c>
      <c r="N36" s="12">
        <f t="shared" si="3"/>
        <v>9368.6</v>
      </c>
      <c r="O36" s="12">
        <f t="shared" si="5"/>
        <v>74948.800000000003</v>
      </c>
    </row>
    <row r="37" spans="1:15" s="2" customFormat="1" ht="49.5" customHeight="1" x14ac:dyDescent="0.25">
      <c r="A37" s="16">
        <v>33</v>
      </c>
      <c r="B37" s="29" t="s">
        <v>40</v>
      </c>
      <c r="C37" s="22" t="s">
        <v>18</v>
      </c>
      <c r="D37" s="17" t="s">
        <v>23</v>
      </c>
      <c r="E37" s="18">
        <v>20</v>
      </c>
      <c r="F37" s="9"/>
      <c r="G37" s="10">
        <v>3920</v>
      </c>
      <c r="H37" s="9">
        <v>3750.6</v>
      </c>
      <c r="I37" s="9"/>
      <c r="J37" s="9"/>
      <c r="K37" s="9">
        <f t="shared" si="0"/>
        <v>3835.3</v>
      </c>
      <c r="L37" s="11">
        <f t="shared" si="1"/>
        <v>119.78388873300121</v>
      </c>
      <c r="M37" s="36">
        <f t="shared" si="2"/>
        <v>3.1231947626783092</v>
      </c>
      <c r="N37" s="12">
        <f t="shared" si="3"/>
        <v>3835.3</v>
      </c>
      <c r="O37" s="12">
        <f t="shared" si="5"/>
        <v>76706</v>
      </c>
    </row>
    <row r="38" spans="1:15" s="2" customFormat="1" ht="49.5" customHeight="1" x14ac:dyDescent="0.25">
      <c r="A38" s="16">
        <v>34</v>
      </c>
      <c r="B38" s="29" t="s">
        <v>41</v>
      </c>
      <c r="C38" s="22" t="s">
        <v>18</v>
      </c>
      <c r="D38" s="17" t="s">
        <v>23</v>
      </c>
      <c r="E38" s="18">
        <v>155</v>
      </c>
      <c r="F38" s="9"/>
      <c r="G38" s="10">
        <v>3150</v>
      </c>
      <c r="H38" s="9">
        <v>3370</v>
      </c>
      <c r="I38" s="9"/>
      <c r="J38" s="9"/>
      <c r="K38" s="9">
        <f t="shared" si="0"/>
        <v>3260</v>
      </c>
      <c r="L38" s="11">
        <f t="shared" si="1"/>
        <v>155.56349186104046</v>
      </c>
      <c r="M38" s="36">
        <f t="shared" si="2"/>
        <v>4.7718862534061488</v>
      </c>
      <c r="N38" s="12">
        <f t="shared" si="3"/>
        <v>3260</v>
      </c>
      <c r="O38" s="12">
        <f t="shared" si="5"/>
        <v>505300</v>
      </c>
    </row>
    <row r="39" spans="1:15" s="2" customFormat="1" ht="49.5" customHeight="1" x14ac:dyDescent="0.25">
      <c r="A39" s="16">
        <v>35</v>
      </c>
      <c r="B39" s="29" t="s">
        <v>60</v>
      </c>
      <c r="C39" s="22" t="s">
        <v>18</v>
      </c>
      <c r="D39" s="17" t="s">
        <v>23</v>
      </c>
      <c r="E39" s="18">
        <v>20</v>
      </c>
      <c r="F39" s="32"/>
      <c r="G39" s="10">
        <v>1450.3</v>
      </c>
      <c r="H39" s="9">
        <v>1824.6</v>
      </c>
      <c r="I39" s="9"/>
      <c r="J39" s="9"/>
      <c r="K39" s="9">
        <f t="shared" si="0"/>
        <v>1637.4499999999998</v>
      </c>
      <c r="L39" s="11">
        <f t="shared" si="1"/>
        <v>264.67006819812468</v>
      </c>
      <c r="M39" s="36">
        <f t="shared" si="2"/>
        <v>16.163551143431842</v>
      </c>
      <c r="N39" s="12">
        <f t="shared" si="3"/>
        <v>1637.4499999999998</v>
      </c>
      <c r="O39" s="12">
        <f t="shared" si="5"/>
        <v>32748.999999999996</v>
      </c>
    </row>
    <row r="40" spans="1:15" s="2" customFormat="1" ht="49.5" customHeight="1" x14ac:dyDescent="0.25">
      <c r="A40" s="16">
        <v>36</v>
      </c>
      <c r="B40" s="29" t="s">
        <v>24</v>
      </c>
      <c r="C40" s="22" t="s">
        <v>18</v>
      </c>
      <c r="D40" s="17" t="s">
        <v>23</v>
      </c>
      <c r="E40" s="18">
        <v>10</v>
      </c>
      <c r="F40" s="32"/>
      <c r="G40" s="10">
        <v>98.5</v>
      </c>
      <c r="H40" s="9">
        <v>110.4</v>
      </c>
      <c r="I40" s="9"/>
      <c r="J40" s="9"/>
      <c r="K40" s="9">
        <f t="shared" si="0"/>
        <v>104.45</v>
      </c>
      <c r="L40" s="11">
        <f t="shared" si="1"/>
        <v>8.4145706961199185</v>
      </c>
      <c r="M40" s="36">
        <f t="shared" si="2"/>
        <v>8.0560753433412327</v>
      </c>
      <c r="N40" s="12">
        <f t="shared" si="3"/>
        <v>104.45</v>
      </c>
      <c r="O40" s="12">
        <f t="shared" si="5"/>
        <v>1044.5</v>
      </c>
    </row>
    <row r="41" spans="1:15" s="2" customFormat="1" ht="49.5" customHeight="1" x14ac:dyDescent="0.25">
      <c r="A41" s="16">
        <v>37</v>
      </c>
      <c r="B41" s="29" t="s">
        <v>42</v>
      </c>
      <c r="C41" s="22" t="s">
        <v>18</v>
      </c>
      <c r="D41" s="17" t="s">
        <v>23</v>
      </c>
      <c r="E41" s="18">
        <v>200</v>
      </c>
      <c r="F41" s="9"/>
      <c r="G41" s="10">
        <v>168.2</v>
      </c>
      <c r="H41" s="9">
        <v>172.2</v>
      </c>
      <c r="I41" s="9"/>
      <c r="J41" s="9"/>
      <c r="K41" s="9">
        <f t="shared" si="0"/>
        <v>170.2</v>
      </c>
      <c r="L41" s="11">
        <f t="shared" si="1"/>
        <v>2.8284271247461903</v>
      </c>
      <c r="M41" s="36">
        <f t="shared" si="2"/>
        <v>1.6618255727063398</v>
      </c>
      <c r="N41" s="12">
        <f t="shared" si="3"/>
        <v>170.2</v>
      </c>
      <c r="O41" s="12">
        <f t="shared" si="5"/>
        <v>34040</v>
      </c>
    </row>
    <row r="42" spans="1:15" s="2" customFormat="1" ht="49.5" customHeight="1" x14ac:dyDescent="0.25">
      <c r="A42" s="16">
        <v>38</v>
      </c>
      <c r="B42" s="29" t="s">
        <v>43</v>
      </c>
      <c r="C42" s="22" t="s">
        <v>18</v>
      </c>
      <c r="D42" s="17" t="s">
        <v>23</v>
      </c>
      <c r="E42" s="18">
        <v>15</v>
      </c>
      <c r="F42" s="9"/>
      <c r="G42" s="10">
        <v>784</v>
      </c>
      <c r="H42" s="9">
        <v>983.4</v>
      </c>
      <c r="I42" s="9"/>
      <c r="J42" s="9"/>
      <c r="K42" s="9">
        <f t="shared" si="0"/>
        <v>883.7</v>
      </c>
      <c r="L42" s="11">
        <f t="shared" si="1"/>
        <v>140.99709216859756</v>
      </c>
      <c r="M42" s="36">
        <f t="shared" si="2"/>
        <v>15.955312002783472</v>
      </c>
      <c r="N42" s="12">
        <f t="shared" si="3"/>
        <v>883.7</v>
      </c>
      <c r="O42" s="12">
        <f t="shared" si="5"/>
        <v>13255.5</v>
      </c>
    </row>
    <row r="43" spans="1:15" s="2" customFormat="1" ht="21" customHeight="1" x14ac:dyDescent="0.25">
      <c r="A43" s="25"/>
      <c r="B43" s="18"/>
      <c r="C43" s="13"/>
      <c r="D43" s="17"/>
      <c r="E43" s="18"/>
      <c r="F43" s="9"/>
      <c r="G43" s="10"/>
      <c r="H43" s="9"/>
      <c r="I43" s="9"/>
      <c r="J43" s="9"/>
      <c r="K43" s="9"/>
      <c r="L43" s="11"/>
      <c r="M43" s="36"/>
      <c r="N43" s="12"/>
      <c r="O43" s="12">
        <f>SUM(O5:O42)</f>
        <v>4424767.8</v>
      </c>
    </row>
    <row r="44" spans="1:15" s="2" customFormat="1" ht="21" customHeight="1" x14ac:dyDescent="0.25">
      <c r="A44" s="16"/>
      <c r="B44" s="30"/>
      <c r="M44" s="37"/>
      <c r="O44" s="23"/>
    </row>
    <row r="45" spans="1:15" ht="15.75" customHeight="1" x14ac:dyDescent="0.2">
      <c r="A45" s="42" t="s">
        <v>10</v>
      </c>
      <c r="B45" s="42"/>
      <c r="C45" s="42"/>
      <c r="D45" s="42"/>
      <c r="E45" s="42"/>
      <c r="F45" s="42"/>
      <c r="G45" s="42"/>
      <c r="H45" s="42"/>
      <c r="I45" s="19"/>
      <c r="J45" s="19"/>
      <c r="K45" s="12">
        <f>O43</f>
        <v>4424767.8</v>
      </c>
      <c r="L45" s="14" t="s">
        <v>11</v>
      </c>
      <c r="M45" s="38"/>
      <c r="N45" s="14"/>
      <c r="O45" s="15"/>
    </row>
    <row r="46" spans="1:15" ht="15.75" customHeight="1" x14ac:dyDescent="0.25">
      <c r="A46" s="43" t="s">
        <v>25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ht="15.75" x14ac:dyDescent="0.25">
      <c r="A47" s="45"/>
      <c r="B47" s="45"/>
      <c r="C47" s="45"/>
      <c r="D47" s="45"/>
      <c r="E47" s="3"/>
      <c r="F47" s="4"/>
      <c r="G47" s="5"/>
      <c r="H47" s="6"/>
      <c r="I47" s="6"/>
      <c r="J47" s="6"/>
      <c r="K47" s="7"/>
      <c r="L47" s="7"/>
      <c r="M47" s="39"/>
      <c r="N47" s="7"/>
      <c r="O47" s="7"/>
    </row>
    <row r="48" spans="1:15" ht="15.75" x14ac:dyDescent="0.25">
      <c r="A48" s="3"/>
      <c r="B48" s="31"/>
      <c r="C48" s="3"/>
      <c r="D48" s="3"/>
      <c r="E48" s="3"/>
      <c r="F48" s="3"/>
      <c r="G48" s="3"/>
      <c r="H48" s="3"/>
      <c r="I48" s="3"/>
      <c r="J48" s="3"/>
      <c r="K48" s="3"/>
      <c r="L48" s="3"/>
      <c r="M48" s="40"/>
      <c r="N48" s="3"/>
      <c r="O48" s="3"/>
    </row>
    <row r="49" spans="1:15" ht="15.75" x14ac:dyDescent="0.25">
      <c r="A49" s="3"/>
      <c r="B49" s="31"/>
      <c r="C49" s="3"/>
      <c r="D49" s="3"/>
      <c r="E49" s="3"/>
      <c r="F49" s="3"/>
      <c r="G49" s="3"/>
      <c r="H49" s="3"/>
      <c r="I49" s="3"/>
      <c r="J49" s="3"/>
      <c r="K49" s="3"/>
      <c r="L49" s="3"/>
      <c r="M49" s="40"/>
      <c r="N49" s="3"/>
      <c r="O49" s="3"/>
    </row>
    <row r="51" spans="1:15" x14ac:dyDescent="0.2">
      <c r="K51" s="8"/>
    </row>
  </sheetData>
  <mergeCells count="13">
    <mergeCell ref="A45:H45"/>
    <mergeCell ref="A46:O46"/>
    <mergeCell ref="A47:D47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0866141732283472" right="0.70866141732283472" top="0.74803149606299213" bottom="0.74803149606299213" header="0.31496062992125984" footer="0.31496062992125984"/>
  <pageSetup paperSize="9" scale="45" fitToHeight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Спецодежда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PC-3</cp:lastModifiedBy>
  <cp:revision>2</cp:revision>
  <cp:lastPrinted>2022-06-10T10:17:32Z</cp:lastPrinted>
  <dcterms:created xsi:type="dcterms:W3CDTF">2014-05-19T23:28:21Z</dcterms:created>
  <dcterms:modified xsi:type="dcterms:W3CDTF">2022-06-14T10:47:19Z</dcterms:modified>
</cp:coreProperties>
</file>