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590" activeTab="0"/>
  </bookViews>
  <sheets>
    <sheet name="Анализ рынка" sheetId="1" r:id="rId1"/>
  </sheets>
  <definedNames>
    <definedName name="_xlnm.Print_Area" localSheetId="0">'Анализ рынка'!$A$1:$M$26</definedName>
  </definedNames>
  <calcPr fullCalcOnLoad="1" refMode="R1C1"/>
</workbook>
</file>

<file path=xl/sharedStrings.xml><?xml version="1.0" encoding="utf-8"?>
<sst xmlns="http://schemas.openxmlformats.org/spreadsheetml/2006/main" count="35" uniqueCount="32">
  <si>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</si>
  <si>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</si>
  <si>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</si>
  <si>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Коэффициент вариации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</si>
  <si>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</si>
  <si>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</si>
  <si>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</si>
  <si>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</si>
  <si>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</si>
  <si>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</si>
  <si>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</si>
  <si>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договора: метод сопоставимых рыночных цен (анализа рынка) является приоритетным для определения 
 и обоснования начальной (максимальной) цены  договора</t>
  </si>
  <si>
    <t xml:space="preserve">Начальная (максимальная) цена  договора**, руб. </t>
  </si>
  <si>
    <t>** Расчет начальной (максимальной) цены  договора  производится путем сложения начальных (максимальных) цен по позициям.</t>
  </si>
  <si>
    <t>кг</t>
  </si>
  <si>
    <t>ОБОСНОВАНИЕ НАЧАЛЬНОЙ (МАКСИМАЛЬНОЙ) ЦЕНЫ  ДОГОВОРА</t>
  </si>
  <si>
    <t>Используемый метод определения начальной (максимальной) цены договора: метод сопоставления рыночных цен</t>
  </si>
  <si>
    <t>ГОСТ 31962-2013</t>
  </si>
  <si>
    <t>Приложение № 1 к извещению о проведении запроса котировок в электронной форме</t>
  </si>
  <si>
    <t>Средняя цена (рублей)</t>
  </si>
  <si>
    <t>Цыплята-бройлеры
(охлажденные)</t>
  </si>
  <si>
    <t>Свинина бескостная замороженная</t>
  </si>
  <si>
    <t xml:space="preserve">ГОСТ 31778-2012 </t>
  </si>
  <si>
    <t>Печень говяжья замороженная</t>
  </si>
  <si>
    <t xml:space="preserve">ГОСТ 32244-2013 </t>
  </si>
  <si>
    <t>Минтай первого сорта свежемороженого (потрошенного, без головы)</t>
  </si>
  <si>
    <t xml:space="preserve">ГОСТ 32366-2013 </t>
  </si>
  <si>
    <r>
      <t>Дата подготовки обоснования начальной (максимальной) цены договора:</t>
    </r>
    <r>
      <rPr>
        <b/>
        <sz val="12"/>
        <rFont val="Times New Roman"/>
        <family val="1"/>
      </rPr>
      <t xml:space="preserve"> 10.06.2022г.</t>
    </r>
  </si>
  <si>
    <t>Поставщик № 1  
1 от 10.06.2022 года</t>
  </si>
  <si>
    <t>Поставщик №2
2 от 10.06.2022 года</t>
  </si>
  <si>
    <t>Поставщик №3 
3 от 10.06.2022 года</t>
  </si>
  <si>
    <t>"Поставка продуктов питания для нужд МАДОУ № 25 (вкл.филиал)"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</si>
</sst>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&quot;р.&quot;"/>
    <numFmt numFmtId="193" formatCode="[$-FC19]d\ mmmm\ yyyy\ &quot;г.&quot;"/>
    <numFmt numFmtId="194" formatCode="#,##0.00\ &quot;₽&quot;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u val="single"/>
      <sz val="9"/>
      <name val="Times New Roman"/>
      <family val="1"/>
    </font>
    <font>
      <sz val="11"/>
      <name val="Times New Roman"/>
      <family val="1"/>
    </font>
    <font>
      <sz val="11.5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justify" vertical="center"/>
    </xf>
    <xf numFmtId="0" fontId="2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94" fontId="46" fillId="33" borderId="10" xfId="0" applyNumberFormat="1" applyFont="1" applyFill="1" applyBorder="1" applyAlignment="1">
      <alignment horizontal="center" vertical="center" wrapText="1"/>
    </xf>
    <xf numFmtId="194" fontId="2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/>
    </xf>
    <xf numFmtId="194" fontId="0" fillId="0" borderId="0" xfId="0" applyNumberFormat="1" applyAlignment="1">
      <alignment/>
    </xf>
    <xf numFmtId="10" fontId="2" fillId="0" borderId="10" xfId="0" applyNumberFormat="1" applyFont="1" applyBorder="1" applyAlignment="1">
      <alignment horizontal="center" vertical="center" wrapText="1"/>
    </xf>
    <xf numFmtId="194" fontId="2" fillId="0" borderId="10" xfId="0" applyNumberFormat="1" applyFont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0" fillId="33" borderId="0" xfId="0" applyFill="1" applyAlignment="1">
      <alignment/>
    </xf>
    <xf numFmtId="0" fontId="2" fillId="0" borderId="0" xfId="0" applyFont="1" applyAlignment="1">
      <alignment horizontal="left" wrapText="1"/>
    </xf>
    <xf numFmtId="0" fontId="1" fillId="33" borderId="12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20</xdr:row>
      <xdr:rowOff>57150</xdr:rowOff>
    </xdr:from>
    <xdr:to>
      <xdr:col>2</xdr:col>
      <xdr:colOff>647700</xdr:colOff>
      <xdr:row>22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7458075"/>
          <a:ext cx="1771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N26"/>
  <sheetViews>
    <sheetView tabSelected="1" zoomScalePageLayoutView="0" workbookViewId="0" topLeftCell="A1">
      <selection activeCell="N12" sqref="N12"/>
    </sheetView>
  </sheetViews>
  <sheetFormatPr defaultColWidth="9.140625" defaultRowHeight="12.75"/>
  <cols>
    <col min="2" max="2" width="21.8515625" style="0" customWidth="1"/>
    <col min="3" max="3" width="15.140625" style="0" customWidth="1"/>
    <col min="4" max="4" width="12.28125" style="0" customWidth="1"/>
    <col min="5" max="5" width="26.140625" style="0" customWidth="1"/>
    <col min="6" max="7" width="13.140625" style="0" customWidth="1"/>
    <col min="8" max="10" width="11.7109375" style="0" customWidth="1"/>
    <col min="11" max="12" width="14.140625" style="0" customWidth="1"/>
    <col min="13" max="13" width="24.00390625" style="0" customWidth="1"/>
  </cols>
  <sheetData>
    <row r="1" spans="9:13" ht="32.25" customHeight="1">
      <c r="I1" s="27" t="s">
        <v>18</v>
      </c>
      <c r="J1" s="27"/>
      <c r="K1" s="27"/>
      <c r="L1" s="27"/>
      <c r="M1" s="27"/>
    </row>
    <row r="3" spans="1:13" ht="19.5" customHeight="1">
      <c r="A3" s="32" t="s">
        <v>15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7.25" customHeight="1">
      <c r="A4" s="33" t="s">
        <v>31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14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5.75">
      <c r="A6" s="11" t="s">
        <v>27</v>
      </c>
      <c r="B6" s="11"/>
      <c r="C6" s="11"/>
      <c r="D6" s="11"/>
      <c r="E6" s="11"/>
      <c r="F6" s="6"/>
      <c r="G6" s="6"/>
      <c r="H6" s="6"/>
      <c r="I6" s="6"/>
      <c r="J6" s="6"/>
      <c r="K6" s="6"/>
      <c r="L6" s="6"/>
      <c r="M6" s="6"/>
    </row>
    <row r="7" spans="1:14" ht="15.75" customHeight="1">
      <c r="A7" s="28" t="s">
        <v>16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7"/>
    </row>
    <row r="8" spans="1:14" ht="32.25" customHeight="1">
      <c r="A8" s="28" t="s">
        <v>11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7"/>
    </row>
    <row r="9" spans="1:14" ht="15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1" spans="1:13" ht="31.5" customHeight="1">
      <c r="A11" s="29" t="s">
        <v>6</v>
      </c>
      <c r="B11" s="29" t="s">
        <v>0</v>
      </c>
      <c r="C11" s="30" t="s">
        <v>7</v>
      </c>
      <c r="D11" s="29" t="s">
        <v>5</v>
      </c>
      <c r="E11" s="29" t="s">
        <v>1</v>
      </c>
      <c r="F11" s="29" t="s">
        <v>4</v>
      </c>
      <c r="G11" s="40" t="s">
        <v>2</v>
      </c>
      <c r="H11" s="41"/>
      <c r="I11" s="41"/>
      <c r="J11" s="42"/>
      <c r="K11" s="29" t="s">
        <v>3</v>
      </c>
      <c r="L11" s="30" t="s">
        <v>19</v>
      </c>
      <c r="M11" s="29" t="s">
        <v>10</v>
      </c>
    </row>
    <row r="12" spans="1:13" ht="113.25" customHeight="1">
      <c r="A12" s="29"/>
      <c r="B12" s="29"/>
      <c r="C12" s="31"/>
      <c r="D12" s="29"/>
      <c r="E12" s="29"/>
      <c r="F12" s="29"/>
      <c r="G12" s="3" t="s">
        <v>28</v>
      </c>
      <c r="H12" s="8" t="s">
        <v>29</v>
      </c>
      <c r="I12" s="3" t="s">
        <v>30</v>
      </c>
      <c r="J12" s="8"/>
      <c r="K12" s="29"/>
      <c r="L12" s="31"/>
      <c r="M12" s="29"/>
    </row>
    <row r="13" spans="1:13" ht="15.75">
      <c r="A13" s="1">
        <v>1</v>
      </c>
      <c r="B13" s="9">
        <v>2</v>
      </c>
      <c r="C13" s="1">
        <v>3</v>
      </c>
      <c r="D13" s="2">
        <v>4</v>
      </c>
      <c r="E13" s="1">
        <v>5</v>
      </c>
      <c r="F13" s="2">
        <v>6</v>
      </c>
      <c r="G13" s="1">
        <v>7</v>
      </c>
      <c r="H13" s="2">
        <v>8</v>
      </c>
      <c r="I13" s="1">
        <v>9</v>
      </c>
      <c r="J13" s="2">
        <v>10</v>
      </c>
      <c r="K13" s="1">
        <v>11</v>
      </c>
      <c r="L13" s="2">
        <v>12</v>
      </c>
      <c r="M13" s="1">
        <v>13</v>
      </c>
    </row>
    <row r="14" spans="1:13" ht="31.5">
      <c r="A14" s="25">
        <v>1</v>
      </c>
      <c r="B14" s="9" t="s">
        <v>21</v>
      </c>
      <c r="C14" s="14" t="s">
        <v>14</v>
      </c>
      <c r="D14" s="2">
        <v>1800</v>
      </c>
      <c r="E14" s="26" t="s">
        <v>22</v>
      </c>
      <c r="F14" s="2">
        <v>3</v>
      </c>
      <c r="G14" s="16">
        <v>333</v>
      </c>
      <c r="H14" s="16">
        <v>335</v>
      </c>
      <c r="I14" s="16">
        <v>325</v>
      </c>
      <c r="J14" s="16"/>
      <c r="K14" s="21">
        <f>STDEVA(G14:J14)/(SUM(G14:J14)/COUNTIF(G14:J14,"&gt;0"))</f>
        <v>0.015986412755677287</v>
      </c>
      <c r="L14" s="22">
        <f>(G14+H14+I14+J14)/3</f>
        <v>331</v>
      </c>
      <c r="M14" s="17">
        <f>D14/F14*(SUM(G14:J14))</f>
        <v>595800</v>
      </c>
    </row>
    <row r="15" spans="1:13" ht="31.5">
      <c r="A15" s="25">
        <v>2</v>
      </c>
      <c r="B15" s="9" t="s">
        <v>23</v>
      </c>
      <c r="C15" s="14" t="s">
        <v>14</v>
      </c>
      <c r="D15" s="2">
        <v>750</v>
      </c>
      <c r="E15" s="26" t="s">
        <v>24</v>
      </c>
      <c r="F15" s="2">
        <v>3</v>
      </c>
      <c r="G15" s="16">
        <v>313</v>
      </c>
      <c r="H15" s="16">
        <v>315</v>
      </c>
      <c r="I15" s="16">
        <v>289</v>
      </c>
      <c r="J15" s="16"/>
      <c r="K15" s="21">
        <f>STDEVA(G15:J15)/(SUM(G15:J15)/COUNTIF(G15:J15,"&gt;0"))</f>
        <v>0.047333771895770343</v>
      </c>
      <c r="L15" s="22">
        <f>(G15+H15+I15+J15)/3</f>
        <v>305.6666666666667</v>
      </c>
      <c r="M15" s="17">
        <f>D15/F15*(SUM(G15:J15))</f>
        <v>229250</v>
      </c>
    </row>
    <row r="16" spans="1:13" ht="78.75">
      <c r="A16" s="25">
        <v>3</v>
      </c>
      <c r="B16" s="9" t="s">
        <v>25</v>
      </c>
      <c r="C16" s="14" t="s">
        <v>14</v>
      </c>
      <c r="D16" s="2">
        <v>1200</v>
      </c>
      <c r="E16" s="26" t="s">
        <v>26</v>
      </c>
      <c r="F16" s="2">
        <v>3</v>
      </c>
      <c r="G16" s="16">
        <v>141</v>
      </c>
      <c r="H16" s="16">
        <v>143</v>
      </c>
      <c r="I16" s="16">
        <v>138</v>
      </c>
      <c r="J16" s="16"/>
      <c r="K16" s="21">
        <f>STDEVA(G16:J16)/(SUM(G16:J16)/COUNTIF(G16:J16,"&gt;0"))</f>
        <v>0.017890602927181875</v>
      </c>
      <c r="L16" s="22">
        <f>(G16+H16+I16+J16)/3</f>
        <v>140.66666666666666</v>
      </c>
      <c r="M16" s="17">
        <f>D16/F16*(SUM(G16:J16))</f>
        <v>168800</v>
      </c>
    </row>
    <row r="17" spans="1:13" ht="48" customHeight="1">
      <c r="A17" s="13">
        <v>4</v>
      </c>
      <c r="B17" s="24" t="s">
        <v>20</v>
      </c>
      <c r="C17" s="14" t="s">
        <v>14</v>
      </c>
      <c r="D17" s="18">
        <v>450</v>
      </c>
      <c r="E17" s="12" t="s">
        <v>17</v>
      </c>
      <c r="F17" s="15">
        <v>3</v>
      </c>
      <c r="G17" s="16">
        <v>200</v>
      </c>
      <c r="H17" s="16">
        <v>203</v>
      </c>
      <c r="I17" s="16">
        <v>191</v>
      </c>
      <c r="J17" s="16"/>
      <c r="K17" s="21">
        <f>STDEVA(G17:J17)/(SUM(G17:J17)/COUNTIF(G17:J17,"&gt;0"))</f>
        <v>0.03154039393130504</v>
      </c>
      <c r="L17" s="22">
        <f>(G17+H17+I17+J17)/3</f>
        <v>198</v>
      </c>
      <c r="M17" s="17">
        <f>D17/F17*(SUM(G17:J17))</f>
        <v>89100</v>
      </c>
    </row>
    <row r="18" spans="1:13" ht="15.75">
      <c r="A18" s="36" t="s">
        <v>12</v>
      </c>
      <c r="B18" s="37"/>
      <c r="C18" s="38"/>
      <c r="D18" s="38"/>
      <c r="E18" s="38"/>
      <c r="F18" s="38"/>
      <c r="G18" s="38"/>
      <c r="H18" s="38"/>
      <c r="I18" s="38"/>
      <c r="J18" s="38"/>
      <c r="K18" s="39"/>
      <c r="L18" s="19"/>
      <c r="M18" s="23">
        <f>SUM(M14:M17)</f>
        <v>1082950</v>
      </c>
    </row>
    <row r="19" ht="12.75">
      <c r="D19" s="10"/>
    </row>
    <row r="20" spans="1:13" ht="15.75">
      <c r="A20" s="5" t="s">
        <v>8</v>
      </c>
      <c r="B20" s="5"/>
      <c r="M20" s="20"/>
    </row>
    <row r="24" spans="1:14" ht="106.5" customHeight="1">
      <c r="A24" s="35" t="s">
        <v>9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4"/>
    </row>
    <row r="26" ht="15.75">
      <c r="A26" s="5" t="s">
        <v>13</v>
      </c>
    </row>
  </sheetData>
  <sheetProtection/>
  <mergeCells count="17">
    <mergeCell ref="D11:D12"/>
    <mergeCell ref="B11:B12"/>
    <mergeCell ref="E11:E12"/>
    <mergeCell ref="A24:M24"/>
    <mergeCell ref="A18:K18"/>
    <mergeCell ref="G11:J11"/>
    <mergeCell ref="L11:L12"/>
    <mergeCell ref="I1:M1"/>
    <mergeCell ref="A8:M8"/>
    <mergeCell ref="A7:M7"/>
    <mergeCell ref="A11:A12"/>
    <mergeCell ref="C11:C12"/>
    <mergeCell ref="A3:M3"/>
    <mergeCell ref="A4:M4"/>
    <mergeCell ref="M11:M12"/>
    <mergeCell ref="K11:K12"/>
    <mergeCell ref="F11:F1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buhgalter</cp:lastModifiedBy>
  <cp:lastPrinted>2022-06-01T09:07:16Z</cp:lastPrinted>
  <dcterms:created xsi:type="dcterms:W3CDTF">1996-10-08T23:32:33Z</dcterms:created>
  <dcterms:modified xsi:type="dcterms:W3CDTF">2022-06-15T04:22:45Z</dcterms:modified>
  <cp:category/>
  <cp:version/>
  <cp:contentType/>
  <cp:contentStatus/>
</cp:coreProperties>
</file>