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I10" s="1"/>
  <c r="J10" s="1"/>
  <c r="K10"/>
  <c r="L10" s="1"/>
  <c r="M10" s="1"/>
  <c r="N10" s="1"/>
  <c r="N11" s="1"/>
</calcChain>
</file>

<file path=xl/sharedStrings.xml><?xml version="1.0" encoding="utf-8"?>
<sst xmlns="http://schemas.openxmlformats.org/spreadsheetml/2006/main" count="23" uniqueCount="23">
  <si>
    <t>№</t>
  </si>
  <si>
    <t>Наименование предмета контракта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</si>
  <si>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</si>
  <si>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</si>
  <si>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</si>
  <si>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</si>
  <si>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</si>
  <si>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</si>
  <si>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</si>
  <si>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64"/>
        <rFont val="Times New Roman"/>
      </rPr>
      <t xml:space="preserve">                                     (не должен превышать 33%)</t>
    </r>
  </si>
  <si>
    <r>
      <rPr>
        <b/>
        <sz val="10"/>
        <color indexed="64"/>
        <rFont val="Times New Roman"/>
      </rPr>
      <t>Расчет НМЦК по формуле</t>
    </r>
    <r>
      <rPr>
        <sz val="10"/>
        <color indexed="64"/>
        <rFont val="Times New Roman"/>
      </rPr>
      <t xml:space="preserve">                             v - количество (объем) закупаемого товара                                                                                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</si>
  <si>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</si>
  <si>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</si>
  <si>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</si>
  <si>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r>
      <t xml:space="preserve">                           </t>
    </r>
    <r>
      <rPr>
        <sz val="11"/>
        <color theme="1"/>
        <rFont val="Times New Roman"/>
        <family val="1"/>
        <charset val="204"/>
      </rPr>
      <t xml:space="preserve">             «УТВЕРЖДАЮ»
 Директор
МАОУ СОШ № 6 им.Д.С.Калинина
___________  Боровая Т.Л.
 «___» _________ 2022 г.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</si>
  <si>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Обоснование начальной максимальной цены 
к запросу котировок в электронной форме на поставку учебно литературы</t>
  </si>
  <si>
    <t>В результате проведенного расчета Н(М)ЦК, составила, руб.:</t>
  </si>
  <si>
    <t xml:space="preserve">. </t>
  </si>
  <si>
    <t>Учебная литератра</t>
  </si>
  <si>
    <t>--</t>
  </si>
  <si>
    <t xml:space="preserve">КП1 № 1 от 24.03.2022г, №2 от 24.03.2022
</t>
  </si>
  <si>
    <t>КП2 № 1 от ___2022г, №2 от ____2022</t>
  </si>
  <si>
    <t>КП3 № 1 от 24.03.2022г, №2 от 24.03.2022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</si>
</sst>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64"/>
      <name val="Times New Roman"/>
    </font>
    <font>
      <sz val="10"/>
      <color theme="1"/>
      <name val="Times New Roman"/>
    </font>
    <font>
      <sz val="10"/>
      <color indexed="64"/>
      <name val="Times New Roman"/>
    </font>
    <font>
      <b/>
      <sz val="10"/>
      <color theme="1"/>
      <name val="Times New Roman"/>
    </font>
    <font>
      <sz val="10"/>
      <name val="Times New Roman"/>
    </font>
    <font>
      <i/>
      <sz val="10"/>
      <color indexed="64"/>
      <name val="Times New Roman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4" fillId="0" borderId="0" xfId="0" applyFont="1"/>
    <xf numFmtId="4" fontId="6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13" fillId="0" borderId="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628649</xdr:rowOff>
    </xdr:from>
    <xdr:to>
      <xdr:col>8</xdr:col>
      <xdr:colOff>0</xdr:colOff>
      <xdr:row>8</xdr:row>
      <xdr:rowOff>981075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457825" y="1752599"/>
          <a:ext cx="1019174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8</xdr:row>
      <xdr:rowOff>952500</xdr:rowOff>
    </xdr:from>
    <xdr:to>
      <xdr:col>10</xdr:col>
      <xdr:colOff>0</xdr:colOff>
      <xdr:row>8</xdr:row>
      <xdr:rowOff>1304925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00" y="2076450"/>
          <a:ext cx="1028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8</xdr:row>
      <xdr:rowOff>704849</xdr:rowOff>
    </xdr:from>
    <xdr:to>
      <xdr:col>8</xdr:col>
      <xdr:colOff>704849</xdr:colOff>
      <xdr:row>8</xdr:row>
      <xdr:rowOff>1143000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696075" y="1466849"/>
          <a:ext cx="6953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57150</xdr:colOff>
      <xdr:row>8</xdr:row>
      <xdr:rowOff>2085975</xdr:rowOff>
    </xdr:from>
    <xdr:to>
      <xdr:col>11</xdr:col>
      <xdr:colOff>9525</xdr:colOff>
      <xdr:row>8</xdr:row>
      <xdr:rowOff>2457449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/>
      </xdr:blipFill>
      <xdr:spPr bwMode="auto">
        <a:xfrm>
          <a:off x="8296274" y="2847975"/>
          <a:ext cx="12858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304800</xdr:colOff>
      <xdr:row>8</xdr:row>
      <xdr:rowOff>1238250</xdr:rowOff>
    </xdr:from>
    <xdr:to>
      <xdr:col>10</xdr:col>
      <xdr:colOff>457200</xdr:colOff>
      <xdr:row>8</xdr:row>
      <xdr:rowOff>1466850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/>
      </xdr:blipFill>
      <xdr:spPr bwMode="auto">
        <a:xfrm>
          <a:off x="8953500" y="2362199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B8" zoomScale="120" zoomScaleNormal="120" workbookViewId="0">
      <selection activeCell="A11" sqref="A11:G11"/>
    </sheetView>
  </sheetViews>
  <sheetFormatPr defaultRowHeight="15"/>
  <cols>
    <col min="1" max="1" width="13.5703125" customWidth="1"/>
    <col min="2" max="2" width="14" customWidth="1"/>
    <col min="3" max="3" width="12.5703125" customWidth="1"/>
    <col min="4" max="4" width="10.7109375" customWidth="1"/>
    <col min="5" max="5" width="11.28515625" customWidth="1"/>
    <col min="6" max="6" width="12.85546875" customWidth="1"/>
    <col min="7" max="7" width="11.7109375" customWidth="1"/>
    <col min="8" max="8" width="13.85546875" customWidth="1"/>
    <col min="9" max="9" width="12.5703125" customWidth="1"/>
    <col min="10" max="10" width="11" customWidth="1"/>
    <col min="11" max="11" width="20" customWidth="1"/>
    <col min="12" max="12" width="10.5703125" customWidth="1"/>
    <col min="13" max="13" width="10.85546875" bestFit="1" customWidth="1"/>
    <col min="14" max="14" width="14" customWidth="1"/>
  </cols>
  <sheetData>
    <row r="1" spans="1:14" ht="39" customHeight="1">
      <c r="B1" s="13"/>
      <c r="C1" s="13"/>
      <c r="D1" s="13"/>
      <c r="E1" s="13"/>
      <c r="F1" s="13"/>
      <c r="G1" s="13"/>
      <c r="H1" s="13"/>
      <c r="I1" s="13"/>
      <c r="J1" s="13"/>
      <c r="K1" s="27" t="s">
        <v>14</v>
      </c>
      <c r="L1" s="28"/>
      <c r="M1" s="28"/>
      <c r="N1" s="1"/>
    </row>
    <row r="2" spans="1:14" s="13" customFormat="1" ht="39" customHeight="1">
      <c r="K2" s="28"/>
      <c r="L2" s="28"/>
      <c r="M2" s="28"/>
      <c r="N2" s="1"/>
    </row>
    <row r="3" spans="1:14">
      <c r="K3" s="25"/>
      <c r="L3" s="25"/>
      <c r="M3" s="25"/>
    </row>
    <row r="4" spans="1:14" s="13" customFormat="1">
      <c r="K4" s="25"/>
      <c r="L4" s="25"/>
      <c r="M4" s="25"/>
    </row>
    <row r="5" spans="1:14" s="13" customFormat="1" ht="37.5" customHeight="1">
      <c r="D5" s="29" t="s">
        <v>15</v>
      </c>
      <c r="E5" s="29"/>
      <c r="F5" s="29"/>
      <c r="G5" s="29"/>
      <c r="H5" s="29"/>
      <c r="I5" s="29"/>
      <c r="J5" s="29"/>
      <c r="K5" s="29"/>
      <c r="L5" s="12"/>
      <c r="M5" s="12"/>
    </row>
    <row r="6" spans="1:14" s="13" customFormat="1">
      <c r="K6" s="12"/>
      <c r="L6" s="12"/>
      <c r="M6" s="12"/>
    </row>
    <row r="8" spans="1:14" ht="41.25" customHeigh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/>
      <c r="G8" s="31"/>
      <c r="H8" s="32" t="s">
        <v>5</v>
      </c>
      <c r="I8" s="32"/>
      <c r="J8" s="32"/>
      <c r="K8" s="33" t="s">
        <v>6</v>
      </c>
      <c r="L8" s="34"/>
      <c r="M8" s="34"/>
      <c r="N8" s="35"/>
    </row>
    <row r="9" spans="1:14" ht="204.75" customHeight="1">
      <c r="A9" s="30"/>
      <c r="B9" s="31"/>
      <c r="C9" s="31"/>
      <c r="D9" s="31"/>
      <c r="E9" s="17" t="s">
        <v>20</v>
      </c>
      <c r="F9" s="17" t="s">
        <v>21</v>
      </c>
      <c r="G9" s="18" t="s">
        <v>22</v>
      </c>
      <c r="H9" s="2" t="s">
        <v>7</v>
      </c>
      <c r="I9" s="2" t="s">
        <v>8</v>
      </c>
      <c r="J9" s="2" t="s">
        <v>9</v>
      </c>
      <c r="K9" s="3" t="s">
        <v>10</v>
      </c>
      <c r="L9" s="4" t="s">
        <v>11</v>
      </c>
      <c r="M9" s="4" t="s">
        <v>12</v>
      </c>
      <c r="N9" s="4" t="s">
        <v>13</v>
      </c>
    </row>
    <row r="10" spans="1:14" ht="25.5">
      <c r="A10" s="5">
        <v>1</v>
      </c>
      <c r="B10" s="14" t="s">
        <v>18</v>
      </c>
      <c r="C10" s="15" t="s">
        <v>19</v>
      </c>
      <c r="D10" s="16">
        <v>1</v>
      </c>
      <c r="E10" s="20">
        <v>1533871.9</v>
      </c>
      <c r="F10" s="20">
        <v>1496865.17</v>
      </c>
      <c r="G10" s="20">
        <v>1569141.97</v>
      </c>
      <c r="H10" s="19">
        <f>(E10+F10+G10)/3</f>
        <v>1533293.0133333334</v>
      </c>
      <c r="I10" s="6">
        <f>SQRT(((SUM((POWER(E10-H10,2)),(POWER(F10-H10,2)),(POWER(G10-H10,2)))/(COLUMNS(E10:G10)-1))))</f>
        <v>36141.877191004278</v>
      </c>
      <c r="J10" s="6">
        <f>I10/H10*100</f>
        <v>2.3571409297974242</v>
      </c>
      <c r="K10" s="7">
        <f>((D10/3)*(SUM(E10:G10)))</f>
        <v>1533293.0133333332</v>
      </c>
      <c r="L10" s="7">
        <f>K10/D10</f>
        <v>1533293.0133333332</v>
      </c>
      <c r="M10" s="7">
        <f>L10</f>
        <v>1533293.0133333332</v>
      </c>
      <c r="N10" s="7">
        <f>M10*D10</f>
        <v>1533293.0133333332</v>
      </c>
    </row>
    <row r="11" spans="1:14" ht="26.25" customHeight="1">
      <c r="A11" s="21" t="s">
        <v>16</v>
      </c>
      <c r="B11" s="22"/>
      <c r="C11" s="22"/>
      <c r="D11" s="22"/>
      <c r="E11" s="22"/>
      <c r="F11" s="22"/>
      <c r="G11" s="22"/>
      <c r="H11" s="8"/>
      <c r="I11" s="8"/>
      <c r="J11" s="8"/>
      <c r="K11" s="9"/>
      <c r="L11" s="10"/>
      <c r="M11" s="10"/>
      <c r="N11" s="11">
        <f>SUM(N10:N10)</f>
        <v>1533293.0133333332</v>
      </c>
    </row>
    <row r="12" spans="1:14" ht="27.75" customHeight="1">
      <c r="A12" s="23" t="s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0"/>
      <c r="M12" s="10"/>
      <c r="N12" s="10"/>
    </row>
    <row r="13" spans="1:14" ht="15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mergeCells count="12">
    <mergeCell ref="A11:G11"/>
    <mergeCell ref="A12:K12"/>
    <mergeCell ref="A14:M14"/>
    <mergeCell ref="K1:M4"/>
    <mergeCell ref="D5:K5"/>
    <mergeCell ref="A8:A9"/>
    <mergeCell ref="B8:B9"/>
    <mergeCell ref="C8:C9"/>
    <mergeCell ref="D8:D9"/>
    <mergeCell ref="E8:G8"/>
    <mergeCell ref="H8:J8"/>
    <mergeCell ref="K8:N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Econom</cp:lastModifiedBy>
  <cp:revision>1</cp:revision>
  <dcterms:created xsi:type="dcterms:W3CDTF">2006-09-28T05:33:49Z</dcterms:created>
  <dcterms:modified xsi:type="dcterms:W3CDTF">2022-03-29T11:55:49Z</dcterms:modified>
</cp:coreProperties>
</file>