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3" windowWidth="0" windowHeight="20423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<sst xmlns="http://schemas.openxmlformats.org/spreadsheetml/2006/main" count="85" uniqueCount="55">
  <si>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№</t>
  </si>
  <si>
    <t>Ед. изм</t>
  </si>
  <si>
    <t>Кол-во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</si>
  <si>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</si>
  <si>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</si>
  <si>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</si>
  <si>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</si>
  <si>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</si>
  <si>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</si>
  <si>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t>ФИО</t>
  </si>
  <si>
    <t>ИТОГО:</t>
  </si>
  <si>
    <t xml:space="preserve">Поставщик №1 </t>
  </si>
  <si>
    <t xml:space="preserve"> Поставщик № 2 </t>
  </si>
  <si>
    <t xml:space="preserve">Поставщик № 3 </t>
  </si>
  <si>
    <t xml:space="preserve">Обоснование начальной максимальной цены договора (НМЦД)
</t>
  </si>
  <si>
    <t>Информация о ценах товаров, работ, услуг (руб./ед.изм.)</t>
  </si>
  <si>
    <t xml:space="preserve">НМЦД, ЦДЕП, определяемая методом сопоставимых рыночных цен (анализа рынка) в соответствии с разделом 6.1. "Порядок формирования цены договора" положения о закупке товаров, работ услуг федерального государственного бюджетного  образовательного учреждения высшего образования «Краснодарский государственный институт культуры»
</t>
  </si>
  <si>
    <t>Наименование предмета договора</t>
  </si>
  <si>
    <r>
      <rPr>
        <b/>
        <sz val="10"/>
        <color indexed="8"/>
        <rFont val="Times New Roman"/>
        <family val="1"/>
      </rPr>
      <t>Расчет НМЦД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</t>
    </r>
  </si>
  <si>
    <t>НМЦД, ЦДЕП с учетом округления цены за единицу (руб.)</t>
  </si>
  <si>
    <t>В результате проведенного расчета НМЦД, ЦДЕП составила:</t>
  </si>
  <si>
    <t>Рассчет НМЦД, ЦДЕП произвел:</t>
  </si>
  <si>
    <t>кг</t>
  </si>
  <si>
    <t>Ю.А. Куц</t>
  </si>
  <si>
    <t>шт</t>
  </si>
  <si>
    <t xml:space="preserve">Огурцы маринованные 6-9 см стеклянная банка (Объем 720 мл масса нетто 680г) </t>
  </si>
  <si>
    <t xml:space="preserve">Томатная паста ж/банка (масса нетто 800г) </t>
  </si>
  <si>
    <t xml:space="preserve">Грибы маринованные опята, с/б (Масса нетто 500гр) </t>
  </si>
  <si>
    <t xml:space="preserve">Грибы шампиньоны припущенные резаные  ж/б (Объем 3100мл, вес нетто 2840г) </t>
  </si>
  <si>
    <t xml:space="preserve">Горошек зелёный консервированный  ж/б (Объем 425мл, вес нетто 400г) </t>
  </si>
  <si>
    <t xml:space="preserve">Маслины без косточки консервированные  ж/б (Объем 425мл, вес нетто 390 г) </t>
  </si>
  <si>
    <t xml:space="preserve">Кукуруза консервированная ж/б (Объем 425мл, вес нетто 400г) </t>
  </si>
  <si>
    <t xml:space="preserve">Фасоль красная натуральная консервированная (Масса нетто 360г) ж/б </t>
  </si>
  <si>
    <t>Филе сельди слабо-солёное, фасованное в вёдрах</t>
  </si>
  <si>
    <t xml:space="preserve">Сайра натуральная консервированная, ж/б 250г </t>
  </si>
  <si>
    <t xml:space="preserve">Уксус столовый 9%, 1л </t>
  </si>
  <si>
    <t xml:space="preserve">Ананасы колечками консервированные ж/б (Объем 580мл, вес нетто 565г) </t>
  </si>
  <si>
    <t xml:space="preserve">Капуста квашеная консервированная, фасованная в пластиковое ведро </t>
  </si>
  <si>
    <t xml:space="preserve">Морковь по-корейски консервированная, фасованная в пластиковое ведро </t>
  </si>
  <si>
    <t xml:space="preserve">Огурцы солёные консервированные, фасованные в пластиковое ведро </t>
  </si>
  <si>
    <t xml:space="preserve">Икра из кабачков консервированных ж/б, (Масса нетто 360г) </t>
  </si>
  <si>
    <t>Сок яблочный, фас. 3л с/б</t>
  </si>
  <si>
    <t xml:space="preserve">Сок вишнёвый, фас. 3л с/б </t>
  </si>
  <si>
    <t xml:space="preserve">Сок томатный, фас. 3л с/б </t>
  </si>
  <si>
    <t xml:space="preserve">Сок абрикосовый, фас. 3л с/б </t>
  </si>
  <si>
    <t>Сок виноградный, фас. 3л с/б</t>
  </si>
  <si>
    <t>Сок яблочный, фас.0,2л тетра пак</t>
  </si>
  <si>
    <t xml:space="preserve">Соус по-грузински с/б, 360г </t>
  </si>
  <si>
    <t xml:space="preserve">Оливки без косточки консервированные ж/б (объем 314мл, вес нетто 300г) </t>
  </si>
  <si>
    <t xml:space="preserve">Молоко сгущённое варёное «Коровка из Кореновки» (масса нетто 360г) ж/б </t>
  </si>
  <si>
    <t>Соус соевый классический, 1л</t>
  </si>
  <si>
    <t xml:space="preserve">Сок кизиловый, фас. 3л с/б  </t>
  </si>
  <si>
    <t xml:space="preserve">Сок персиковый, фас. 0,2л тетра пак </t>
  </si>
  <si>
    <t xml:space="preserve">Сок вишнёвый, фас. 0,2л тетра пак  </t>
  </si>
  <si>
    <t xml:space="preserve">Молоко  сгущённое цельное с сахаром «Коровка из Кореновки» (масса нетто 380г) ж/б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</si>
</sst>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top"/>
    </xf>
    <xf numFmtId="0" fontId="7" fillId="0" borderId="0" xfId="0" applyFont="1" applyFill="1" applyAlignment="1" applyProtection="1">
      <alignment horizontal="right" vertical="center"/>
      <protection locked="0"/>
    </xf>
    <xf numFmtId="0" fontId="4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46" fillId="0" borderId="14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6</xdr:row>
      <xdr:rowOff>1485900</xdr:rowOff>
    </xdr:from>
    <xdr:to>
      <xdr:col>11</xdr:col>
      <xdr:colOff>1533525</xdr:colOff>
      <xdr:row>6</xdr:row>
      <xdr:rowOff>2047875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048000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zoomScale="85" zoomScaleNormal="85" zoomScaleSheetLayoutView="85" zoomScalePageLayoutView="0" workbookViewId="0" topLeftCell="A22">
      <selection activeCell="E40" sqref="E40"/>
    </sheetView>
  </sheetViews>
  <sheetFormatPr defaultColWidth="9.140625" defaultRowHeight="15"/>
  <cols>
    <col min="1" max="1" width="3.140625" style="2" customWidth="1"/>
    <col min="2" max="2" width="40.00390625" style="2" customWidth="1"/>
    <col min="3" max="3" width="5.8515625" style="2" customWidth="1"/>
    <col min="4" max="7" width="11.7109375" style="2" customWidth="1"/>
    <col min="8" max="10" width="11.7109375" style="2" hidden="1" customWidth="1"/>
    <col min="11" max="11" width="11.28125" style="2" hidden="1" customWidth="1"/>
    <col min="12" max="12" width="24.7109375" style="2" customWidth="1"/>
    <col min="13" max="13" width="31.7109375" style="2" customWidth="1"/>
    <col min="14" max="14" width="14.28125" style="2" customWidth="1"/>
    <col min="15" max="15" width="22.7109375" style="2" customWidth="1"/>
    <col min="16" max="16" width="11.28125" style="2" customWidth="1"/>
    <col min="17" max="17" width="17.140625" style="2" customWidth="1"/>
    <col min="18" max="18" width="30.00390625" style="2" customWidth="1"/>
    <col min="19" max="19" width="6.7109375" style="2" customWidth="1"/>
    <col min="20" max="20" width="4.28125" style="2" customWidth="1"/>
    <col min="21" max="21" width="14.28125" style="2" customWidth="1"/>
    <col min="22" max="16384" width="9.140625" style="2" customWidth="1"/>
  </cols>
  <sheetData>
    <row r="2" spans="1:18" ht="6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26.25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/>
      <c r="Q5"/>
      <c r="R5"/>
    </row>
    <row r="6" spans="1:18" ht="54" customHeight="1">
      <c r="A6" s="55" t="s">
        <v>0</v>
      </c>
      <c r="B6" s="55" t="s">
        <v>17</v>
      </c>
      <c r="C6" s="56" t="s">
        <v>1</v>
      </c>
      <c r="D6" s="56" t="s">
        <v>2</v>
      </c>
      <c r="E6" s="48" t="s">
        <v>15</v>
      </c>
      <c r="F6" s="49"/>
      <c r="G6" s="58"/>
      <c r="H6" s="48" t="s">
        <v>6</v>
      </c>
      <c r="I6" s="49"/>
      <c r="J6" s="49"/>
      <c r="K6" s="50" t="s">
        <v>8</v>
      </c>
      <c r="L6" s="45" t="s">
        <v>16</v>
      </c>
      <c r="M6" s="45"/>
      <c r="N6" s="45"/>
      <c r="O6" s="45"/>
      <c r="P6"/>
      <c r="Q6"/>
      <c r="R6"/>
    </row>
    <row r="7" spans="1:15" ht="166.5" customHeight="1">
      <c r="A7" s="55"/>
      <c r="B7" s="56"/>
      <c r="C7" s="57"/>
      <c r="D7" s="57"/>
      <c r="E7" s="28" t="s">
        <v>11</v>
      </c>
      <c r="F7" s="28" t="s">
        <v>12</v>
      </c>
      <c r="G7" s="28" t="s">
        <v>13</v>
      </c>
      <c r="H7" s="3" t="s">
        <v>7</v>
      </c>
      <c r="I7" s="3" t="s">
        <v>7</v>
      </c>
      <c r="J7" s="3" t="s">
        <v>7</v>
      </c>
      <c r="K7" s="51"/>
      <c r="L7" s="26" t="s">
        <v>18</v>
      </c>
      <c r="M7" s="7" t="s">
        <v>3</v>
      </c>
      <c r="N7" s="7" t="s">
        <v>4</v>
      </c>
      <c r="O7" s="7" t="s">
        <v>19</v>
      </c>
    </row>
    <row r="8" spans="1:15" ht="26.25">
      <c r="A8" s="39">
        <v>1</v>
      </c>
      <c r="B8" s="34" t="s">
        <v>25</v>
      </c>
      <c r="C8" s="33" t="s">
        <v>24</v>
      </c>
      <c r="D8" s="33">
        <v>704</v>
      </c>
      <c r="E8" s="5">
        <v>94</v>
      </c>
      <c r="F8" s="6">
        <v>96</v>
      </c>
      <c r="G8" s="6">
        <v>100</v>
      </c>
      <c r="H8" s="6">
        <v>0</v>
      </c>
      <c r="I8" s="6">
        <v>0</v>
      </c>
      <c r="J8" s="6">
        <v>0</v>
      </c>
      <c r="K8" s="5">
        <v>0</v>
      </c>
      <c r="L8" s="4">
        <f>((D8/3)*(SUM(E8:G8)))</f>
        <v>68053.33333333333</v>
      </c>
      <c r="M8" s="24">
        <f>L8/D8</f>
        <v>96.66666666666666</v>
      </c>
      <c r="N8" s="4">
        <f>ROUNDDOWN(M8,2)</f>
        <v>96.66</v>
      </c>
      <c r="O8" s="23">
        <f>ROUND(N8*D8,2)</f>
        <v>68048.64</v>
      </c>
    </row>
    <row r="9" spans="1:15" ht="13.5">
      <c r="A9" s="39">
        <v>2</v>
      </c>
      <c r="B9" s="34" t="s">
        <v>26</v>
      </c>
      <c r="C9" s="33" t="s">
        <v>24</v>
      </c>
      <c r="D9" s="33">
        <v>207</v>
      </c>
      <c r="E9" s="5">
        <v>119</v>
      </c>
      <c r="F9" s="6">
        <v>121</v>
      </c>
      <c r="G9" s="6">
        <v>123</v>
      </c>
      <c r="H9" s="6"/>
      <c r="I9" s="6"/>
      <c r="J9" s="6"/>
      <c r="K9" s="5"/>
      <c r="L9" s="4">
        <f aca="true" t="shared" si="0" ref="L9:L37">((D9/3)*(SUM(E9:G9)))</f>
        <v>25047</v>
      </c>
      <c r="M9" s="24">
        <f aca="true" t="shared" si="1" ref="M9:M37">L9/D9</f>
        <v>121</v>
      </c>
      <c r="N9" s="4">
        <f aca="true" t="shared" si="2" ref="N9:N37">ROUNDDOWN(M9,2)</f>
        <v>121</v>
      </c>
      <c r="O9" s="23">
        <f aca="true" t="shared" si="3" ref="O9:O37">ROUND(N9*D9,2)</f>
        <v>25047</v>
      </c>
    </row>
    <row r="10" spans="1:15" ht="26.25">
      <c r="A10" s="39">
        <v>3</v>
      </c>
      <c r="B10" s="34" t="s">
        <v>27</v>
      </c>
      <c r="C10" s="33" t="s">
        <v>24</v>
      </c>
      <c r="D10" s="33">
        <v>144</v>
      </c>
      <c r="E10" s="5">
        <v>220</v>
      </c>
      <c r="F10" s="6">
        <v>223</v>
      </c>
      <c r="G10" s="6">
        <v>225</v>
      </c>
      <c r="H10" s="6"/>
      <c r="I10" s="6"/>
      <c r="J10" s="6"/>
      <c r="K10" s="5"/>
      <c r="L10" s="4">
        <f t="shared" si="0"/>
        <v>32064</v>
      </c>
      <c r="M10" s="24">
        <f t="shared" si="1"/>
        <v>222.66666666666666</v>
      </c>
      <c r="N10" s="4">
        <f t="shared" si="2"/>
        <v>222.66</v>
      </c>
      <c r="O10" s="23">
        <f t="shared" si="3"/>
        <v>32063.04</v>
      </c>
    </row>
    <row r="11" spans="1:15" ht="26.25">
      <c r="A11" s="39">
        <v>4</v>
      </c>
      <c r="B11" s="34" t="s">
        <v>28</v>
      </c>
      <c r="C11" s="33" t="s">
        <v>24</v>
      </c>
      <c r="D11" s="33">
        <v>90</v>
      </c>
      <c r="E11" s="5">
        <v>650</v>
      </c>
      <c r="F11" s="6">
        <v>653</v>
      </c>
      <c r="G11" s="6">
        <v>655</v>
      </c>
      <c r="H11" s="6"/>
      <c r="I11" s="6"/>
      <c r="J11" s="6"/>
      <c r="K11" s="5"/>
      <c r="L11" s="4">
        <f t="shared" si="0"/>
        <v>58740</v>
      </c>
      <c r="M11" s="24">
        <f t="shared" si="1"/>
        <v>652.6666666666666</v>
      </c>
      <c r="N11" s="4">
        <f t="shared" si="2"/>
        <v>652.66</v>
      </c>
      <c r="O11" s="23">
        <f t="shared" si="3"/>
        <v>58739.4</v>
      </c>
    </row>
    <row r="12" spans="1:15" ht="26.25">
      <c r="A12" s="39">
        <v>5</v>
      </c>
      <c r="B12" s="34" t="s">
        <v>29</v>
      </c>
      <c r="C12" s="33" t="s">
        <v>24</v>
      </c>
      <c r="D12" s="33">
        <v>864</v>
      </c>
      <c r="E12" s="5">
        <v>59</v>
      </c>
      <c r="F12" s="6">
        <v>62</v>
      </c>
      <c r="G12" s="6">
        <v>63</v>
      </c>
      <c r="H12" s="6"/>
      <c r="I12" s="6"/>
      <c r="J12" s="6"/>
      <c r="K12" s="5"/>
      <c r="L12" s="4">
        <f t="shared" si="0"/>
        <v>52992</v>
      </c>
      <c r="M12" s="24">
        <f t="shared" si="1"/>
        <v>61.333333333333336</v>
      </c>
      <c r="N12" s="4">
        <f t="shared" si="2"/>
        <v>61.33</v>
      </c>
      <c r="O12" s="23">
        <f t="shared" si="3"/>
        <v>52989.12</v>
      </c>
    </row>
    <row r="13" spans="1:15" ht="26.25">
      <c r="A13" s="39">
        <v>6</v>
      </c>
      <c r="B13" s="34" t="s">
        <v>30</v>
      </c>
      <c r="C13" s="33" t="s">
        <v>24</v>
      </c>
      <c r="D13" s="33">
        <v>60</v>
      </c>
      <c r="E13" s="5">
        <v>117</v>
      </c>
      <c r="F13" s="6">
        <v>120</v>
      </c>
      <c r="G13" s="6">
        <v>123</v>
      </c>
      <c r="H13" s="6"/>
      <c r="I13" s="6"/>
      <c r="J13" s="6"/>
      <c r="K13" s="5"/>
      <c r="L13" s="4">
        <f t="shared" si="0"/>
        <v>7200</v>
      </c>
      <c r="M13" s="24">
        <f t="shared" si="1"/>
        <v>120</v>
      </c>
      <c r="N13" s="4">
        <f t="shared" si="2"/>
        <v>120</v>
      </c>
      <c r="O13" s="23">
        <f t="shared" si="3"/>
        <v>7200</v>
      </c>
    </row>
    <row r="14" spans="1:15" ht="26.25">
      <c r="A14" s="39">
        <v>7</v>
      </c>
      <c r="B14" s="34" t="s">
        <v>48</v>
      </c>
      <c r="C14" s="33" t="s">
        <v>24</v>
      </c>
      <c r="D14" s="33">
        <v>24</v>
      </c>
      <c r="E14" s="5">
        <v>138</v>
      </c>
      <c r="F14" s="6">
        <v>140</v>
      </c>
      <c r="G14" s="6">
        <v>141</v>
      </c>
      <c r="H14" s="6"/>
      <c r="I14" s="6"/>
      <c r="J14" s="6"/>
      <c r="K14" s="5"/>
      <c r="L14" s="4">
        <f t="shared" si="0"/>
        <v>3352</v>
      </c>
      <c r="M14" s="24">
        <f t="shared" si="1"/>
        <v>139.66666666666666</v>
      </c>
      <c r="N14" s="4">
        <f t="shared" si="2"/>
        <v>139.66</v>
      </c>
      <c r="O14" s="23">
        <f t="shared" si="3"/>
        <v>3351.84</v>
      </c>
    </row>
    <row r="15" spans="1:15" ht="26.25">
      <c r="A15" s="39">
        <v>8</v>
      </c>
      <c r="B15" s="34" t="s">
        <v>31</v>
      </c>
      <c r="C15" s="33" t="s">
        <v>24</v>
      </c>
      <c r="D15" s="33">
        <v>660</v>
      </c>
      <c r="E15" s="5">
        <v>55</v>
      </c>
      <c r="F15" s="6">
        <v>57</v>
      </c>
      <c r="G15" s="6">
        <v>59</v>
      </c>
      <c r="H15" s="6"/>
      <c r="I15" s="6"/>
      <c r="J15" s="6"/>
      <c r="K15" s="5"/>
      <c r="L15" s="4">
        <f t="shared" si="0"/>
        <v>37620</v>
      </c>
      <c r="M15" s="24">
        <f t="shared" si="1"/>
        <v>57</v>
      </c>
      <c r="N15" s="4">
        <f t="shared" si="2"/>
        <v>57</v>
      </c>
      <c r="O15" s="23">
        <f t="shared" si="3"/>
        <v>37620</v>
      </c>
    </row>
    <row r="16" spans="1:15" ht="26.25">
      <c r="A16" s="39">
        <v>9</v>
      </c>
      <c r="B16" s="34" t="s">
        <v>54</v>
      </c>
      <c r="C16" s="33" t="s">
        <v>24</v>
      </c>
      <c r="D16" s="33">
        <v>180</v>
      </c>
      <c r="E16" s="5">
        <v>112</v>
      </c>
      <c r="F16" s="6">
        <v>115</v>
      </c>
      <c r="G16" s="6">
        <v>119</v>
      </c>
      <c r="H16" s="6"/>
      <c r="I16" s="6"/>
      <c r="J16" s="6"/>
      <c r="K16" s="5"/>
      <c r="L16" s="4">
        <f t="shared" si="0"/>
        <v>20760</v>
      </c>
      <c r="M16" s="24">
        <f t="shared" si="1"/>
        <v>115.33333333333333</v>
      </c>
      <c r="N16" s="4">
        <f t="shared" si="2"/>
        <v>115.33</v>
      </c>
      <c r="O16" s="23">
        <f t="shared" si="3"/>
        <v>20759.4</v>
      </c>
    </row>
    <row r="17" spans="1:15" ht="26.25">
      <c r="A17" s="39">
        <v>10</v>
      </c>
      <c r="B17" s="34" t="s">
        <v>49</v>
      </c>
      <c r="C17" s="33" t="s">
        <v>24</v>
      </c>
      <c r="D17" s="33">
        <v>315</v>
      </c>
      <c r="E17" s="5">
        <v>125</v>
      </c>
      <c r="F17" s="6">
        <v>127</v>
      </c>
      <c r="G17" s="6">
        <v>130</v>
      </c>
      <c r="H17" s="6"/>
      <c r="I17" s="6"/>
      <c r="J17" s="6"/>
      <c r="K17" s="5"/>
      <c r="L17" s="4">
        <f t="shared" si="0"/>
        <v>40110</v>
      </c>
      <c r="M17" s="24">
        <f t="shared" si="1"/>
        <v>127.33333333333333</v>
      </c>
      <c r="N17" s="4">
        <f t="shared" si="2"/>
        <v>127.33</v>
      </c>
      <c r="O17" s="23">
        <f t="shared" si="3"/>
        <v>40108.95</v>
      </c>
    </row>
    <row r="18" spans="1:15" ht="26.25">
      <c r="A18" s="39">
        <v>11</v>
      </c>
      <c r="B18" s="34" t="s">
        <v>32</v>
      </c>
      <c r="C18" s="33" t="s">
        <v>24</v>
      </c>
      <c r="D18" s="33">
        <v>420</v>
      </c>
      <c r="E18" s="5">
        <v>45</v>
      </c>
      <c r="F18" s="6">
        <v>48</v>
      </c>
      <c r="G18" s="6">
        <v>50</v>
      </c>
      <c r="H18" s="6"/>
      <c r="I18" s="6"/>
      <c r="J18" s="6"/>
      <c r="K18" s="5"/>
      <c r="L18" s="4">
        <f t="shared" si="0"/>
        <v>20020</v>
      </c>
      <c r="M18" s="24">
        <f t="shared" si="1"/>
        <v>47.666666666666664</v>
      </c>
      <c r="N18" s="4">
        <f t="shared" si="2"/>
        <v>47.66</v>
      </c>
      <c r="O18" s="23">
        <f t="shared" si="3"/>
        <v>20017.2</v>
      </c>
    </row>
    <row r="19" spans="1:15" ht="13.5">
      <c r="A19" s="39">
        <v>12</v>
      </c>
      <c r="B19" s="34" t="s">
        <v>33</v>
      </c>
      <c r="C19" s="33" t="s">
        <v>24</v>
      </c>
      <c r="D19" s="33">
        <v>150</v>
      </c>
      <c r="E19" s="5">
        <v>293</v>
      </c>
      <c r="F19" s="6">
        <v>295</v>
      </c>
      <c r="G19" s="6">
        <v>297</v>
      </c>
      <c r="H19" s="6"/>
      <c r="I19" s="6"/>
      <c r="J19" s="6"/>
      <c r="K19" s="5"/>
      <c r="L19" s="4">
        <f t="shared" si="0"/>
        <v>44250</v>
      </c>
      <c r="M19" s="24">
        <f t="shared" si="1"/>
        <v>295</v>
      </c>
      <c r="N19" s="4">
        <f t="shared" si="2"/>
        <v>295</v>
      </c>
      <c r="O19" s="23">
        <f t="shared" si="3"/>
        <v>44250</v>
      </c>
    </row>
    <row r="20" spans="1:15" ht="13.5">
      <c r="A20" s="39">
        <v>13</v>
      </c>
      <c r="B20" s="34" t="s">
        <v>34</v>
      </c>
      <c r="C20" s="33" t="s">
        <v>24</v>
      </c>
      <c r="D20" s="33">
        <v>144</v>
      </c>
      <c r="E20" s="5">
        <v>150</v>
      </c>
      <c r="F20" s="6">
        <v>152</v>
      </c>
      <c r="G20" s="6">
        <v>155</v>
      </c>
      <c r="H20" s="6"/>
      <c r="I20" s="6"/>
      <c r="J20" s="6"/>
      <c r="K20" s="5"/>
      <c r="L20" s="4">
        <f t="shared" si="0"/>
        <v>21936</v>
      </c>
      <c r="M20" s="24">
        <f t="shared" si="1"/>
        <v>152.33333333333334</v>
      </c>
      <c r="N20" s="4">
        <f t="shared" si="2"/>
        <v>152.33</v>
      </c>
      <c r="O20" s="23">
        <f t="shared" si="3"/>
        <v>21935.52</v>
      </c>
    </row>
    <row r="21" spans="1:15" ht="13.5">
      <c r="A21" s="39">
        <v>14</v>
      </c>
      <c r="B21" s="34" t="s">
        <v>35</v>
      </c>
      <c r="C21" s="33" t="s">
        <v>24</v>
      </c>
      <c r="D21" s="33">
        <v>24</v>
      </c>
      <c r="E21" s="5">
        <v>41</v>
      </c>
      <c r="F21" s="6">
        <v>45</v>
      </c>
      <c r="G21" s="6">
        <v>49</v>
      </c>
      <c r="H21" s="6"/>
      <c r="I21" s="6"/>
      <c r="J21" s="6"/>
      <c r="K21" s="5"/>
      <c r="L21" s="4">
        <f t="shared" si="0"/>
        <v>1080</v>
      </c>
      <c r="M21" s="24">
        <f t="shared" si="1"/>
        <v>45</v>
      </c>
      <c r="N21" s="4">
        <f t="shared" si="2"/>
        <v>45</v>
      </c>
      <c r="O21" s="23">
        <f t="shared" si="3"/>
        <v>1080</v>
      </c>
    </row>
    <row r="22" spans="1:15" ht="26.25">
      <c r="A22" s="39">
        <v>15</v>
      </c>
      <c r="B22" s="34" t="s">
        <v>36</v>
      </c>
      <c r="C22" s="33" t="s">
        <v>24</v>
      </c>
      <c r="D22" s="33">
        <v>216</v>
      </c>
      <c r="E22" s="5">
        <v>200</v>
      </c>
      <c r="F22" s="6">
        <v>205</v>
      </c>
      <c r="G22" s="6">
        <v>208</v>
      </c>
      <c r="H22" s="6"/>
      <c r="I22" s="6"/>
      <c r="J22" s="6"/>
      <c r="K22" s="5"/>
      <c r="L22" s="4">
        <f t="shared" si="0"/>
        <v>44136</v>
      </c>
      <c r="M22" s="24">
        <f t="shared" si="1"/>
        <v>204.33333333333334</v>
      </c>
      <c r="N22" s="4">
        <f t="shared" si="2"/>
        <v>204.33</v>
      </c>
      <c r="O22" s="23">
        <f t="shared" si="3"/>
        <v>44135.28</v>
      </c>
    </row>
    <row r="23" spans="1:15" ht="13.5">
      <c r="A23" s="39">
        <v>16</v>
      </c>
      <c r="B23" s="34" t="s">
        <v>47</v>
      </c>
      <c r="C23" s="33" t="s">
        <v>24</v>
      </c>
      <c r="D23" s="33">
        <v>180</v>
      </c>
      <c r="E23" s="5">
        <v>68</v>
      </c>
      <c r="F23" s="6">
        <v>70</v>
      </c>
      <c r="G23" s="6">
        <v>73</v>
      </c>
      <c r="H23" s="6"/>
      <c r="I23" s="6"/>
      <c r="J23" s="6"/>
      <c r="K23" s="5"/>
      <c r="L23" s="4">
        <f t="shared" si="0"/>
        <v>12660</v>
      </c>
      <c r="M23" s="24">
        <f t="shared" si="1"/>
        <v>70.33333333333333</v>
      </c>
      <c r="N23" s="4">
        <f t="shared" si="2"/>
        <v>70.33</v>
      </c>
      <c r="O23" s="23">
        <f t="shared" si="3"/>
        <v>12659.4</v>
      </c>
    </row>
    <row r="24" spans="1:15" ht="13.5">
      <c r="A24" s="39">
        <v>17</v>
      </c>
      <c r="B24" s="34" t="s">
        <v>50</v>
      </c>
      <c r="C24" s="33" t="s">
        <v>24</v>
      </c>
      <c r="D24" s="33">
        <v>10</v>
      </c>
      <c r="E24" s="5">
        <v>158</v>
      </c>
      <c r="F24" s="6">
        <v>160</v>
      </c>
      <c r="G24" s="6">
        <v>163</v>
      </c>
      <c r="H24" s="6"/>
      <c r="I24" s="6"/>
      <c r="J24" s="6"/>
      <c r="K24" s="5"/>
      <c r="L24" s="4">
        <f t="shared" si="0"/>
        <v>1603.3333333333335</v>
      </c>
      <c r="M24" s="24">
        <f t="shared" si="1"/>
        <v>160.33333333333334</v>
      </c>
      <c r="N24" s="4">
        <f t="shared" si="2"/>
        <v>160.33</v>
      </c>
      <c r="O24" s="23">
        <f t="shared" si="3"/>
        <v>1603.3</v>
      </c>
    </row>
    <row r="25" spans="1:15" ht="26.25">
      <c r="A25" s="39">
        <v>18</v>
      </c>
      <c r="B25" s="34" t="s">
        <v>37</v>
      </c>
      <c r="C25" s="33" t="s">
        <v>22</v>
      </c>
      <c r="D25" s="33">
        <v>212</v>
      </c>
      <c r="E25" s="5">
        <v>98</v>
      </c>
      <c r="F25" s="6">
        <v>100</v>
      </c>
      <c r="G25" s="6">
        <v>103</v>
      </c>
      <c r="H25" s="6"/>
      <c r="I25" s="6"/>
      <c r="J25" s="6"/>
      <c r="K25" s="5"/>
      <c r="L25" s="4">
        <f t="shared" si="0"/>
        <v>21270.666666666668</v>
      </c>
      <c r="M25" s="24">
        <f t="shared" si="1"/>
        <v>100.33333333333334</v>
      </c>
      <c r="N25" s="4">
        <f t="shared" si="2"/>
        <v>100.33</v>
      </c>
      <c r="O25" s="23">
        <f t="shared" si="3"/>
        <v>21269.96</v>
      </c>
    </row>
    <row r="26" spans="1:15" ht="26.25">
      <c r="A26" s="39">
        <v>19</v>
      </c>
      <c r="B26" s="34" t="s">
        <v>38</v>
      </c>
      <c r="C26" s="33" t="s">
        <v>22</v>
      </c>
      <c r="D26" s="33">
        <v>40</v>
      </c>
      <c r="E26" s="5">
        <v>178</v>
      </c>
      <c r="F26" s="6">
        <v>180</v>
      </c>
      <c r="G26" s="6">
        <v>182</v>
      </c>
      <c r="H26" s="6"/>
      <c r="I26" s="6"/>
      <c r="J26" s="6"/>
      <c r="K26" s="5"/>
      <c r="L26" s="4">
        <f t="shared" si="0"/>
        <v>7200</v>
      </c>
      <c r="M26" s="24">
        <f t="shared" si="1"/>
        <v>180</v>
      </c>
      <c r="N26" s="4">
        <f t="shared" si="2"/>
        <v>180</v>
      </c>
      <c r="O26" s="23">
        <f t="shared" si="3"/>
        <v>7200</v>
      </c>
    </row>
    <row r="27" spans="1:15" ht="26.25">
      <c r="A27" s="39">
        <v>20</v>
      </c>
      <c r="B27" s="34" t="s">
        <v>39</v>
      </c>
      <c r="C27" s="33" t="s">
        <v>22</v>
      </c>
      <c r="D27" s="33">
        <v>133</v>
      </c>
      <c r="E27" s="5">
        <v>124</v>
      </c>
      <c r="F27" s="6">
        <v>130</v>
      </c>
      <c r="G27" s="6">
        <v>133</v>
      </c>
      <c r="H27" s="6"/>
      <c r="I27" s="6"/>
      <c r="J27" s="6"/>
      <c r="K27" s="5"/>
      <c r="L27" s="4">
        <f t="shared" si="0"/>
        <v>17157</v>
      </c>
      <c r="M27" s="24">
        <f t="shared" si="1"/>
        <v>129</v>
      </c>
      <c r="N27" s="4">
        <f t="shared" si="2"/>
        <v>129</v>
      </c>
      <c r="O27" s="23">
        <f t="shared" si="3"/>
        <v>17157</v>
      </c>
    </row>
    <row r="28" spans="1:15" ht="26.25">
      <c r="A28" s="39">
        <v>21</v>
      </c>
      <c r="B28" s="34" t="s">
        <v>40</v>
      </c>
      <c r="C28" s="33" t="s">
        <v>24</v>
      </c>
      <c r="D28" s="33">
        <v>315</v>
      </c>
      <c r="E28" s="5">
        <v>45</v>
      </c>
      <c r="F28" s="6">
        <v>47</v>
      </c>
      <c r="G28" s="6">
        <v>49</v>
      </c>
      <c r="H28" s="6"/>
      <c r="I28" s="6"/>
      <c r="J28" s="6"/>
      <c r="K28" s="5"/>
      <c r="L28" s="4">
        <f t="shared" si="0"/>
        <v>14805</v>
      </c>
      <c r="M28" s="24">
        <f t="shared" si="1"/>
        <v>47</v>
      </c>
      <c r="N28" s="4">
        <f t="shared" si="2"/>
        <v>47</v>
      </c>
      <c r="O28" s="23">
        <f t="shared" si="3"/>
        <v>14805</v>
      </c>
    </row>
    <row r="29" spans="1:15" ht="13.5">
      <c r="A29" s="39">
        <v>22</v>
      </c>
      <c r="B29" s="34" t="s">
        <v>41</v>
      </c>
      <c r="C29" s="33" t="s">
        <v>24</v>
      </c>
      <c r="D29" s="33">
        <v>260</v>
      </c>
      <c r="E29" s="5">
        <v>100</v>
      </c>
      <c r="F29" s="6">
        <v>105</v>
      </c>
      <c r="G29" s="6">
        <v>108</v>
      </c>
      <c r="H29" s="6"/>
      <c r="I29" s="6"/>
      <c r="J29" s="6"/>
      <c r="K29" s="5"/>
      <c r="L29" s="4">
        <f t="shared" si="0"/>
        <v>27126.666666666668</v>
      </c>
      <c r="M29" s="24">
        <f t="shared" si="1"/>
        <v>104.33333333333334</v>
      </c>
      <c r="N29" s="4">
        <f t="shared" si="2"/>
        <v>104.33</v>
      </c>
      <c r="O29" s="23">
        <f t="shared" si="3"/>
        <v>27125.8</v>
      </c>
    </row>
    <row r="30" spans="1:15" ht="13.5">
      <c r="A30" s="39">
        <v>23</v>
      </c>
      <c r="B30" s="34" t="s">
        <v>42</v>
      </c>
      <c r="C30" s="33" t="s">
        <v>24</v>
      </c>
      <c r="D30" s="33">
        <v>260</v>
      </c>
      <c r="E30" s="5">
        <v>110</v>
      </c>
      <c r="F30" s="6">
        <v>115</v>
      </c>
      <c r="G30" s="6">
        <v>116</v>
      </c>
      <c r="H30" s="6"/>
      <c r="I30" s="6"/>
      <c r="J30" s="6"/>
      <c r="K30" s="5"/>
      <c r="L30" s="4">
        <f t="shared" si="0"/>
        <v>29553.333333333336</v>
      </c>
      <c r="M30" s="24">
        <f t="shared" si="1"/>
        <v>113.66666666666667</v>
      </c>
      <c r="N30" s="4">
        <f t="shared" si="2"/>
        <v>113.66</v>
      </c>
      <c r="O30" s="23">
        <f t="shared" si="3"/>
        <v>29551.6</v>
      </c>
    </row>
    <row r="31" spans="1:15" ht="13.5">
      <c r="A31" s="39">
        <v>24</v>
      </c>
      <c r="B31" s="34" t="s">
        <v>43</v>
      </c>
      <c r="C31" s="33" t="s">
        <v>24</v>
      </c>
      <c r="D31" s="33">
        <v>140</v>
      </c>
      <c r="E31" s="5">
        <v>132</v>
      </c>
      <c r="F31" s="6">
        <v>135</v>
      </c>
      <c r="G31" s="6">
        <v>138</v>
      </c>
      <c r="H31" s="6"/>
      <c r="I31" s="6"/>
      <c r="J31" s="6"/>
      <c r="K31" s="5"/>
      <c r="L31" s="4">
        <f t="shared" si="0"/>
        <v>18900</v>
      </c>
      <c r="M31" s="24">
        <f t="shared" si="1"/>
        <v>135</v>
      </c>
      <c r="N31" s="4">
        <f t="shared" si="2"/>
        <v>135</v>
      </c>
      <c r="O31" s="23">
        <f t="shared" si="3"/>
        <v>18900</v>
      </c>
    </row>
    <row r="32" spans="1:15" ht="13.5">
      <c r="A32" s="39">
        <v>25</v>
      </c>
      <c r="B32" s="34" t="s">
        <v>44</v>
      </c>
      <c r="C32" s="33" t="s">
        <v>24</v>
      </c>
      <c r="D32" s="33">
        <v>240</v>
      </c>
      <c r="E32" s="5">
        <v>89</v>
      </c>
      <c r="F32" s="6">
        <v>90</v>
      </c>
      <c r="G32" s="6">
        <v>95</v>
      </c>
      <c r="H32" s="6"/>
      <c r="I32" s="6"/>
      <c r="J32" s="6"/>
      <c r="K32" s="5"/>
      <c r="L32" s="4">
        <f t="shared" si="0"/>
        <v>21920</v>
      </c>
      <c r="M32" s="24">
        <f t="shared" si="1"/>
        <v>91.33333333333333</v>
      </c>
      <c r="N32" s="4">
        <f t="shared" si="2"/>
        <v>91.33</v>
      </c>
      <c r="O32" s="23">
        <f t="shared" si="3"/>
        <v>21919.2</v>
      </c>
    </row>
    <row r="33" spans="1:15" ht="13.5">
      <c r="A33" s="39">
        <v>26</v>
      </c>
      <c r="B33" s="34" t="s">
        <v>45</v>
      </c>
      <c r="C33" s="33" t="s">
        <v>24</v>
      </c>
      <c r="D33" s="33">
        <v>260</v>
      </c>
      <c r="E33" s="5">
        <v>108</v>
      </c>
      <c r="F33" s="6">
        <v>110</v>
      </c>
      <c r="G33" s="6">
        <v>111</v>
      </c>
      <c r="H33" s="6"/>
      <c r="I33" s="6"/>
      <c r="J33" s="6"/>
      <c r="K33" s="5"/>
      <c r="L33" s="4">
        <f t="shared" si="0"/>
        <v>28513.333333333336</v>
      </c>
      <c r="M33" s="24">
        <f t="shared" si="1"/>
        <v>109.66666666666667</v>
      </c>
      <c r="N33" s="4">
        <f t="shared" si="2"/>
        <v>109.66</v>
      </c>
      <c r="O33" s="23">
        <f t="shared" si="3"/>
        <v>28511.6</v>
      </c>
    </row>
    <row r="34" spans="1:15" ht="13.5">
      <c r="A34" s="39">
        <v>27</v>
      </c>
      <c r="B34" s="34" t="s">
        <v>51</v>
      </c>
      <c r="C34" s="33" t="s">
        <v>24</v>
      </c>
      <c r="D34" s="33">
        <v>240</v>
      </c>
      <c r="E34" s="5">
        <v>96</v>
      </c>
      <c r="F34" s="6">
        <v>100</v>
      </c>
      <c r="G34" s="6">
        <v>102</v>
      </c>
      <c r="H34" s="6"/>
      <c r="I34" s="6"/>
      <c r="J34" s="6"/>
      <c r="K34" s="5"/>
      <c r="L34" s="4">
        <f t="shared" si="0"/>
        <v>23840</v>
      </c>
      <c r="M34" s="24">
        <f t="shared" si="1"/>
        <v>99.33333333333333</v>
      </c>
      <c r="N34" s="4">
        <f t="shared" si="2"/>
        <v>99.33</v>
      </c>
      <c r="O34" s="23">
        <f t="shared" si="3"/>
        <v>23839.2</v>
      </c>
    </row>
    <row r="35" spans="1:15" ht="13.5">
      <c r="A35" s="39">
        <v>28</v>
      </c>
      <c r="B35" s="34" t="s">
        <v>46</v>
      </c>
      <c r="C35" s="33" t="s">
        <v>24</v>
      </c>
      <c r="D35" s="33">
        <v>729</v>
      </c>
      <c r="E35" s="5">
        <v>15</v>
      </c>
      <c r="F35" s="6">
        <v>17</v>
      </c>
      <c r="G35" s="6">
        <v>20</v>
      </c>
      <c r="H35" s="6"/>
      <c r="I35" s="6"/>
      <c r="J35" s="6"/>
      <c r="K35" s="5"/>
      <c r="L35" s="4">
        <f t="shared" si="0"/>
        <v>12636</v>
      </c>
      <c r="M35" s="24">
        <f t="shared" si="1"/>
        <v>17.333333333333332</v>
      </c>
      <c r="N35" s="4">
        <f t="shared" si="2"/>
        <v>17.33</v>
      </c>
      <c r="O35" s="23">
        <f t="shared" si="3"/>
        <v>12633.57</v>
      </c>
    </row>
    <row r="36" spans="1:15" ht="13.5">
      <c r="A36" s="39">
        <v>29</v>
      </c>
      <c r="B36" s="34" t="s">
        <v>52</v>
      </c>
      <c r="C36" s="33" t="s">
        <v>24</v>
      </c>
      <c r="D36" s="33">
        <v>729</v>
      </c>
      <c r="E36" s="5">
        <v>15</v>
      </c>
      <c r="F36" s="6">
        <v>17</v>
      </c>
      <c r="G36" s="6">
        <v>20</v>
      </c>
      <c r="H36" s="6"/>
      <c r="I36" s="6"/>
      <c r="J36" s="6"/>
      <c r="K36" s="5"/>
      <c r="L36" s="4">
        <f t="shared" si="0"/>
        <v>12636</v>
      </c>
      <c r="M36" s="24">
        <f t="shared" si="1"/>
        <v>17.333333333333332</v>
      </c>
      <c r="N36" s="4">
        <f t="shared" si="2"/>
        <v>17.33</v>
      </c>
      <c r="O36" s="23">
        <f t="shared" si="3"/>
        <v>12633.57</v>
      </c>
    </row>
    <row r="37" spans="1:15" ht="13.5">
      <c r="A37" s="39">
        <v>30</v>
      </c>
      <c r="B37" s="34" t="s">
        <v>53</v>
      </c>
      <c r="C37" s="33" t="s">
        <v>24</v>
      </c>
      <c r="D37" s="33">
        <v>729</v>
      </c>
      <c r="E37" s="5">
        <v>15</v>
      </c>
      <c r="F37" s="6">
        <v>17</v>
      </c>
      <c r="G37" s="6">
        <v>20</v>
      </c>
      <c r="H37" s="6"/>
      <c r="I37" s="6"/>
      <c r="J37" s="6"/>
      <c r="K37" s="5"/>
      <c r="L37" s="4">
        <f t="shared" si="0"/>
        <v>12636</v>
      </c>
      <c r="M37" s="24">
        <f t="shared" si="1"/>
        <v>17.333333333333332</v>
      </c>
      <c r="N37" s="4">
        <f t="shared" si="2"/>
        <v>17.33</v>
      </c>
      <c r="O37" s="23">
        <f t="shared" si="3"/>
        <v>12633.57</v>
      </c>
    </row>
    <row r="38" spans="1:15" s="1" customFormat="1" ht="15" customHeight="1">
      <c r="A38" s="40"/>
      <c r="B38" s="17"/>
      <c r="C38" s="18"/>
      <c r="D38" s="41"/>
      <c r="E38" s="20"/>
      <c r="F38" s="19"/>
      <c r="G38" s="19"/>
      <c r="H38" s="19"/>
      <c r="I38" s="19"/>
      <c r="J38" s="19"/>
      <c r="K38" s="20"/>
      <c r="L38" s="53" t="s">
        <v>10</v>
      </c>
      <c r="M38" s="53"/>
      <c r="N38" s="54"/>
      <c r="O38" s="23">
        <f>SUM(O8:O37)</f>
        <v>739788.1599999998</v>
      </c>
    </row>
    <row r="39" spans="1:21" s="8" customFormat="1" ht="35.25" customHeight="1">
      <c r="A39" s="46" t="s">
        <v>20</v>
      </c>
      <c r="B39" s="46"/>
      <c r="C39" s="46"/>
      <c r="D39" s="46"/>
      <c r="E39" s="46"/>
      <c r="F39" s="46"/>
      <c r="G39" s="46"/>
      <c r="H39" s="46"/>
      <c r="I39" s="46"/>
      <c r="J39" s="46"/>
      <c r="K39" s="29"/>
      <c r="L39" s="35">
        <f>O38</f>
        <v>739788.1599999998</v>
      </c>
      <c r="M39" s="22" t="s">
        <v>5</v>
      </c>
      <c r="N39" s="22"/>
      <c r="O39" s="22"/>
      <c r="P39" s="22"/>
      <c r="Q39" s="22"/>
      <c r="R39" s="21"/>
      <c r="U39" s="42"/>
    </row>
    <row r="40" spans="1:18" ht="41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5" ht="18" customHeight="1">
      <c r="A41" s="16" t="s">
        <v>21</v>
      </c>
      <c r="B41" s="31"/>
      <c r="C41" s="10"/>
      <c r="D41" s="10"/>
      <c r="E41" s="10"/>
      <c r="F41" s="10"/>
      <c r="L41" s="38"/>
      <c r="M41" s="10"/>
      <c r="N41" s="10"/>
      <c r="O41" s="43" t="s">
        <v>23</v>
      </c>
    </row>
    <row r="42" spans="1:17" s="9" customFormat="1" ht="15">
      <c r="A42" s="47"/>
      <c r="B42" s="47"/>
      <c r="C42" s="47"/>
      <c r="D42" s="12"/>
      <c r="E42" s="13"/>
      <c r="F42" s="14"/>
      <c r="L42" s="27"/>
      <c r="M42" s="32"/>
      <c r="N42" s="32"/>
      <c r="O42" s="27" t="s">
        <v>9</v>
      </c>
      <c r="P42" s="37"/>
      <c r="Q42" s="36"/>
    </row>
    <row r="43" spans="1:17" s="9" customFormat="1" ht="15">
      <c r="A43" s="11"/>
      <c r="B43" s="11"/>
      <c r="C43" s="11"/>
      <c r="D43" s="12"/>
      <c r="E43" s="13"/>
      <c r="F43" s="14"/>
      <c r="L43" s="15"/>
      <c r="M43" s="15"/>
      <c r="N43" s="15"/>
      <c r="O43" s="15"/>
      <c r="P43" s="37"/>
      <c r="Q43" s="36"/>
    </row>
    <row r="44" spans="1:15" s="9" customFormat="1" ht="11.25" customHeight="1">
      <c r="A44" s="11"/>
      <c r="B44" s="11"/>
      <c r="C44" s="11"/>
      <c r="D44" s="12"/>
      <c r="E44" s="13"/>
      <c r="F44" s="14"/>
      <c r="L44" s="15"/>
      <c r="M44" s="15"/>
      <c r="N44" s="15"/>
      <c r="O44" s="15"/>
    </row>
  </sheetData>
  <sheetProtection/>
  <mergeCells count="13">
    <mergeCell ref="C6:C7"/>
    <mergeCell ref="D6:D7"/>
    <mergeCell ref="E6:G6"/>
    <mergeCell ref="A2:R3"/>
    <mergeCell ref="L6:O6"/>
    <mergeCell ref="A39:J39"/>
    <mergeCell ref="A42:C42"/>
    <mergeCell ref="H6:J6"/>
    <mergeCell ref="K6:K7"/>
    <mergeCell ref="A5:O5"/>
    <mergeCell ref="L38:N38"/>
    <mergeCell ref="A6:A7"/>
    <mergeCell ref="B6:B7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Julia</cp:lastModifiedBy>
  <cp:lastPrinted>2021-07-22T11:21:53Z</cp:lastPrinted>
  <dcterms:created xsi:type="dcterms:W3CDTF">2014-01-15T18:15:09Z</dcterms:created>
  <dcterms:modified xsi:type="dcterms:W3CDTF">2022-01-18T08:51:24Z</dcterms:modified>
  <cp:category/>
  <cp:version/>
  <cp:contentType/>
  <cp:contentStatus/>
</cp:coreProperties>
</file>