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<sst xmlns="http://schemas.openxmlformats.org/spreadsheetml/2006/main" count="29" uniqueCount="29">
  <si>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</si>
  <si>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</si>
  <si>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</si>
  <si>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</si>
  <si>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</si>
  <si>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</si>
  <si>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</si>
  <si>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</si>
  <si>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</si>
  <si>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</si>
  <si>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</si>
  <si>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</si>
  <si>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</si>
  <si>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</si>
  <si>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</si>
  <si>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Обоснование начальной (максимальной) цены договора</t>
  </si>
  <si>
    <t>Поставщик №1</t>
  </si>
  <si>
    <t>Поставщик №2</t>
  </si>
  <si>
    <t xml:space="preserve">Поставщик №3 </t>
  </si>
  <si>
    <t>Оценка однородности совокупности значений выявленных цен, используемых в расчете Н(М)ЦД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</si>
  <si>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</si>
  <si>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 определяемая методом сопоставимых рыночных цен (анализа рынка)*</t>
  </si>
  <si>
    <t>Н(М)ЦДдоговора с учетом округления цены за единицу (руб.)</t>
  </si>
  <si>
    <t>В результате проведенного расчета Н(М)ЦД договора составила:</t>
  </si>
  <si>
    <t xml:space="preserve">Расчет Н(М)ЦД произвел: </t>
  </si>
  <si>
    <t>Дата 17.11.2021г</t>
  </si>
  <si>
    <t>усл. ед.</t>
  </si>
  <si>
    <t xml:space="preserve">МДОАУ ЦРР – д/с «Фантазия»
</t>
  </si>
  <si>
    <t>Оказание услуг по техническому обслуживанию и текущему ремонту системы водоочистки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</si>
</sst>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0.00000"/>
    <numFmt numFmtId="184" formatCode="0.000"/>
    <numFmt numFmtId="185" formatCode="0.0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28600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2574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1590675</xdr:rowOff>
    </xdr:from>
    <xdr:to>
      <xdr:col>11</xdr:col>
      <xdr:colOff>1504950</xdr:colOff>
      <xdr:row>5</xdr:row>
      <xdr:rowOff>1952625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292417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868025" y="273367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1" width="4.421875" style="1" customWidth="1"/>
    <col min="2" max="2" width="22.8515625" style="1" customWidth="1"/>
    <col min="3" max="3" width="33.7109375" style="1" customWidth="1"/>
    <col min="4" max="4" width="8.00390625" style="1" customWidth="1"/>
    <col min="5" max="5" width="9.28125" style="1" customWidth="1"/>
    <col min="6" max="6" width="11.421875" style="1" customWidth="1"/>
    <col min="7" max="7" width="11.7109375" style="1" customWidth="1"/>
    <col min="8" max="8" width="12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1.7109375" style="1" customWidth="1"/>
    <col min="14" max="14" width="11.140625" style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53"/>
      <c r="M1" s="53"/>
      <c r="N1" s="53"/>
      <c r="O1" s="53"/>
    </row>
    <row r="2" spans="1:15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6"/>
      <c r="O2" s="16"/>
    </row>
    <row r="3" spans="1:15" ht="17.2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7.25">
      <c r="A4" s="17"/>
      <c r="B4" s="18"/>
      <c r="C4" s="17"/>
      <c r="D4" s="18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40.5" customHeight="1">
      <c r="A5" s="52" t="s">
        <v>0</v>
      </c>
      <c r="B5" s="49" t="s">
        <v>13</v>
      </c>
      <c r="C5" s="52" t="s">
        <v>14</v>
      </c>
      <c r="D5" s="49" t="s">
        <v>1</v>
      </c>
      <c r="E5" s="49" t="s">
        <v>2</v>
      </c>
      <c r="F5" s="61" t="s">
        <v>3</v>
      </c>
      <c r="G5" s="62"/>
      <c r="H5" s="63"/>
      <c r="I5" s="51" t="s">
        <v>19</v>
      </c>
      <c r="J5" s="51"/>
      <c r="K5" s="51"/>
      <c r="L5" s="57" t="s">
        <v>21</v>
      </c>
      <c r="M5" s="57"/>
      <c r="N5" s="57"/>
      <c r="O5" s="57"/>
    </row>
    <row r="6" spans="1:15" ht="165.75" customHeight="1">
      <c r="A6" s="52"/>
      <c r="B6" s="50"/>
      <c r="C6" s="49"/>
      <c r="D6" s="50"/>
      <c r="E6" s="50"/>
      <c r="F6" s="30" t="s">
        <v>16</v>
      </c>
      <c r="G6" s="30" t="s">
        <v>17</v>
      </c>
      <c r="H6" s="30" t="s">
        <v>18</v>
      </c>
      <c r="I6" s="2" t="s">
        <v>9</v>
      </c>
      <c r="J6" s="2" t="s">
        <v>4</v>
      </c>
      <c r="K6" s="3" t="s">
        <v>5</v>
      </c>
      <c r="L6" s="12" t="s">
        <v>20</v>
      </c>
      <c r="M6" s="2" t="s">
        <v>6</v>
      </c>
      <c r="N6" s="2" t="s">
        <v>7</v>
      </c>
      <c r="O6" s="2" t="s">
        <v>22</v>
      </c>
    </row>
    <row r="7" spans="1:15" ht="98.25" customHeight="1">
      <c r="A7" s="34">
        <v>1</v>
      </c>
      <c r="B7" s="47" t="s">
        <v>27</v>
      </c>
      <c r="C7" s="48" t="s">
        <v>28</v>
      </c>
      <c r="D7" s="35" t="s">
        <v>26</v>
      </c>
      <c r="E7" s="33">
        <v>1</v>
      </c>
      <c r="F7" s="36">
        <v>273600</v>
      </c>
      <c r="G7" s="36">
        <v>312000</v>
      </c>
      <c r="H7" s="36">
        <v>330000</v>
      </c>
      <c r="I7" s="37">
        <f>AVERAGE(F7:H7)</f>
        <v>305200</v>
      </c>
      <c r="J7" s="38">
        <f>STDEV(F7:H7)</f>
        <v>28808.332128049344</v>
      </c>
      <c r="K7" s="36">
        <f>J7/I7*100</f>
        <v>9.439165179570558</v>
      </c>
      <c r="L7" s="39">
        <f>((E7/3)*(SUM(F7:H7)))</f>
        <v>305200</v>
      </c>
      <c r="M7" s="40">
        <f>L7/E7</f>
        <v>305200</v>
      </c>
      <c r="N7" s="39">
        <f>ROUNDDOWN(M7,2)</f>
        <v>305200</v>
      </c>
      <c r="O7" s="41">
        <f>N7*E7</f>
        <v>305200</v>
      </c>
    </row>
    <row r="8" spans="1:15" s="32" customFormat="1" ht="13.5">
      <c r="A8" s="42"/>
      <c r="B8" s="43"/>
      <c r="C8" s="44"/>
      <c r="D8" s="35"/>
      <c r="E8" s="45"/>
      <c r="F8" s="46"/>
      <c r="G8" s="46"/>
      <c r="H8" s="46"/>
      <c r="I8" s="37"/>
      <c r="J8" s="38"/>
      <c r="K8" s="36"/>
      <c r="L8" s="64" t="s">
        <v>10</v>
      </c>
      <c r="M8" s="65"/>
      <c r="N8" s="66"/>
      <c r="O8" s="41">
        <f>SUM(O7:O7)</f>
        <v>305200</v>
      </c>
    </row>
    <row r="9" spans="1:15" ht="15">
      <c r="A9" s="58" t="s">
        <v>23</v>
      </c>
      <c r="B9" s="58"/>
      <c r="C9" s="58"/>
      <c r="D9" s="58"/>
      <c r="E9" s="58"/>
      <c r="F9" s="58"/>
      <c r="G9" s="58"/>
      <c r="H9" s="58"/>
      <c r="I9" s="13">
        <f>O8</f>
        <v>305200</v>
      </c>
      <c r="J9" s="11" t="s">
        <v>8</v>
      </c>
      <c r="K9" s="11"/>
      <c r="L9" s="11"/>
      <c r="M9" s="11"/>
      <c r="N9" s="11"/>
      <c r="O9" s="10"/>
    </row>
    <row r="10" spans="1:15" ht="12.75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 ht="12.75">
      <c r="A11" s="60" t="s">
        <v>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s="24" customFormat="1" ht="15">
      <c r="A12" s="19" t="s">
        <v>24</v>
      </c>
      <c r="B12" s="19"/>
      <c r="C12" s="20"/>
      <c r="D12" s="21"/>
      <c r="E12" s="21"/>
      <c r="F12" s="21"/>
      <c r="G12" s="21"/>
      <c r="H12" s="22"/>
      <c r="I12" s="23"/>
      <c r="J12" s="21"/>
      <c r="K12" s="21"/>
      <c r="L12" s="21"/>
      <c r="M12" s="22"/>
      <c r="N12" s="22"/>
      <c r="O12" s="22"/>
    </row>
    <row r="13" spans="1:15" s="24" customFormat="1" ht="15">
      <c r="A13" s="19" t="s">
        <v>25</v>
      </c>
      <c r="B13" s="31"/>
      <c r="C13" s="20"/>
      <c r="D13" s="21"/>
      <c r="E13" s="21"/>
      <c r="F13" s="25"/>
      <c r="G13" s="8"/>
      <c r="H13" s="55"/>
      <c r="I13" s="56"/>
      <c r="J13" s="56"/>
      <c r="K13" s="56"/>
      <c r="L13" s="26"/>
      <c r="M13" s="14"/>
      <c r="N13" s="27"/>
      <c r="O13" s="4"/>
    </row>
    <row r="14" spans="1:15" s="24" customFormat="1" ht="15">
      <c r="A14" s="28"/>
      <c r="B14" s="28"/>
      <c r="C14" s="28"/>
      <c r="D14" s="28"/>
      <c r="E14" s="21"/>
      <c r="F14" s="25"/>
      <c r="G14" s="8"/>
      <c r="H14" s="4"/>
      <c r="I14" s="29"/>
      <c r="J14" s="29"/>
      <c r="K14" s="29"/>
      <c r="L14" s="29"/>
      <c r="M14" s="14"/>
      <c r="N14" s="27"/>
      <c r="O14" s="4"/>
    </row>
    <row r="15" spans="1:15" ht="15">
      <c r="A15" s="5"/>
      <c r="B15" s="5"/>
      <c r="C15" s="5"/>
      <c r="D15" s="5"/>
      <c r="E15" s="6"/>
      <c r="F15" s="7"/>
      <c r="G15" s="8"/>
      <c r="H15" s="4"/>
      <c r="I15" s="9"/>
      <c r="J15" s="9"/>
      <c r="K15" s="9"/>
      <c r="L15" s="9"/>
      <c r="M15" s="4"/>
      <c r="N15" s="4"/>
      <c r="O15" s="4"/>
    </row>
  </sheetData>
  <sheetProtection/>
  <mergeCells count="15">
    <mergeCell ref="H13:K13"/>
    <mergeCell ref="L5:O5"/>
    <mergeCell ref="A9:H9"/>
    <mergeCell ref="A10:O10"/>
    <mergeCell ref="A11:O11"/>
    <mergeCell ref="F5:H5"/>
    <mergeCell ref="L8:N8"/>
    <mergeCell ref="C5:C6"/>
    <mergeCell ref="D5:D6"/>
    <mergeCell ref="E5:E6"/>
    <mergeCell ref="I5:K5"/>
    <mergeCell ref="A5:A6"/>
    <mergeCell ref="B5:B6"/>
    <mergeCell ref="L1:O1"/>
    <mergeCell ref="A3:O3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Альбина</cp:lastModifiedBy>
  <cp:lastPrinted>2016-01-26T08:02:23Z</cp:lastPrinted>
  <dcterms:created xsi:type="dcterms:W3CDTF">2014-01-15T18:15:09Z</dcterms:created>
  <dcterms:modified xsi:type="dcterms:W3CDTF">2021-12-16T07:49:06Z</dcterms:modified>
  <cp:category/>
  <cp:version/>
  <cp:contentType/>
  <cp:contentStatus/>
</cp:coreProperties>
</file>