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defaultThemeVersion="124226"/>
  <bookViews>
    <workbookView xWindow="32760" yWindow="60" windowWidth="7500" windowHeight="4245" tabRatio="771"/>
  </bookViews>
  <sheets>
    <sheet name="Мои данные" sheetId="8" r:id="rId1"/>
  </sheets>
  <definedNames>
    <definedName name="Print_Titles" localSheetId="0">'Мои данные'!$29:$29</definedName>
    <definedName name="_xlnm.Print_Titles" localSheetId="0">'Мои данные'!$29:$29</definedName>
  </definedNames>
  <calcPr calcId="124519"/>
</workbook>
</file>

<file path=xl/calcChain.xml><?xml version="1.0" encoding="utf-8"?>
<calcChain xmlns="http://schemas.openxmlformats.org/spreadsheetml/2006/main">
  <c r="J21" i="8"/>
  <c r="G21"/>
  <c r="J19"/>
  <c r="G19"/>
  <c r="J18"/>
  <c r="G18"/>
  <c r="J17"/>
  <c r="G17"/>
  <c r="J81"/>
  <c r="G81"/>
  <c r="J80"/>
  <c r="G80"/>
  <c r="J20"/>
  <c r="G20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Max</author>
    <author>Alex Sosedko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H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A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A1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A11" authorId="4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A13" authorId="4">
      <text>
        <r>
          <rPr>
            <sz val="8"/>
            <color indexed="81"/>
            <rFont val="Tahoma"/>
            <family val="2"/>
            <charset val="204"/>
          </rPr>
          <t xml:space="preserve"> Титул::на &lt;Наименование локальной сметы&gt;</t>
        </r>
      </text>
    </comment>
    <comment ref="A14" authorId="4">
      <text>
        <r>
          <rPr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G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J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по расчету&gt;/1000</t>
        </r>
      </text>
    </comment>
    <comment ref="G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J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Оборудование&gt;/1000</t>
        </r>
      </text>
    </comment>
    <comment ref="G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J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Монтажные работы &gt;/1000</t>
        </r>
      </text>
    </comment>
    <comment ref="V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 с коэф. к итогам&gt;</t>
        </r>
      </text>
    </comment>
    <comment ref="W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 с коэф. к итогам&gt;</t>
        </r>
      </text>
    </comment>
    <comment ref="X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ФОТ&gt;</t>
        </r>
      </text>
    </comment>
    <comment ref="Y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НР&gt;</t>
        </r>
      </text>
    </comment>
    <comment ref="Z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СП&gt;</t>
        </r>
      </text>
    </comment>
    <comment ref="G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 с индексами&gt;/1000</t>
        </r>
      </text>
    </comment>
    <comment ref="J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ФОТ с индексами&gt;/1000</t>
        </r>
      </text>
    </comment>
    <comment ref="V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 с коэф. к итогам&gt;</t>
        </r>
      </text>
    </comment>
    <comment ref="W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ТЗМ с коэф. к итогам&gt;</t>
        </r>
      </text>
    </comment>
    <comment ref="X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ФОТ&gt;</t>
        </r>
      </text>
    </comment>
    <comment ref="Y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НР&gt;</t>
        </r>
      </text>
    </comment>
    <comment ref="Z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СП&gt;</t>
        </r>
      </text>
    </comment>
    <comment ref="A24" authorId="7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102 значение&gt;</t>
        </r>
      </text>
    </comment>
    <comment ref="L24" authorId="4">
      <text>
        <r>
          <rPr>
            <sz val="8"/>
            <color indexed="81"/>
            <rFont val="Tahoma"/>
            <family val="2"/>
            <charset val="204"/>
          </rPr>
          <t xml:space="preserve"> Normal::&lt;Отчетный период (учет выполненных работ)&gt;</t>
        </r>
      </text>
    </comment>
    <comment ref="A29" authorId="4">
      <text>
        <r>
          <rPr>
            <sz val="8"/>
            <color indexed="81"/>
            <rFont val="Tahoma"/>
            <family val="2"/>
            <charset val="204"/>
          </rPr>
          <t xml:space="preserve"> ЛокСмета::&lt;Номер позиции по смете&gt;</t>
        </r>
      </text>
    </comment>
    <comment ref="B29" authorId="4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&lt;Наименование (текстовая часть) расценки&gt;
&lt;Ед. измерения по расценке&gt;
&lt;Формула расчета стоимости единицы&gt;</t>
        </r>
      </text>
    </comment>
    <comment ref="C29" authorId="4">
      <text>
        <r>
          <rPr>
            <sz val="8"/>
            <color indexed="81"/>
            <rFont val="Tahoma"/>
            <family val="2"/>
            <charset val="204"/>
          </rPr>
          <t xml:space="preserve"> ЛокСмета::&lt;Количество всего (физ. объем) по позиции&gt;
&lt;Формула расчета физ. объема&gt;
</t>
        </r>
      </text>
    </comment>
    <comment ref="D29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E29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на физобъем по позиции в базисных ценах&gt;
</t>
        </r>
      </text>
    </comment>
    <comment ref="H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4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ПЗ по позиции в текущих ценах&gt;
</t>
        </r>
      </text>
    </comment>
    <comment ref="K29" authorId="4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ОЗП по позиции в текущих ценах&gt;
_____
&lt;ИТОГО МАТ по позиции в текущих ценах&gt;
</t>
        </r>
      </text>
    </comment>
    <comment ref="U29" authorId="4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ЭММ по позиции в текущих ценах&gt;
_____
&lt;ИТОГО ЗПМ по позиции в текущих ценах&gt;
</t>
        </r>
      </text>
    </comment>
    <comment ref="A59" authorId="4">
      <text>
        <r>
          <rPr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59" authorId="4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H59" authorId="4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_____
&lt;Материалы (итоги)&gt;</t>
        </r>
      </text>
    </comment>
    <comment ref="I59" authorId="4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_____
&lt;З/п машинистов (итоги)&gt;</t>
        </r>
      </text>
    </comment>
    <comment ref="J59" authorId="4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тек.ценах (итоги)&gt;</t>
        </r>
      </text>
    </comment>
    <comment ref="K59" authorId="4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в тек.ценах (итоги)&gt;
_____
&lt;Материалы в тек.ценах (итоги)&gt;</t>
        </r>
      </text>
    </comment>
    <comment ref="U59" authorId="4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в тек.ценах (итоги)&gt;
_____
&lt;З/п машинистов в тек.ценах (итоги)&gt;</t>
        </r>
      </text>
    </comment>
    <comment ref="A83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300 атрибут 970 значение&gt; _________________ /&lt;подпись 300 значение&gt;/</t>
        </r>
      </text>
    </comment>
    <comment ref="A8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<sst xmlns="http://schemas.openxmlformats.org/spreadsheetml/2006/main" count="190" uniqueCount="167">
  <si>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</si>
  <si>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</si>
  <si>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</si>
  <si>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</si>
  <si>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</si>
  <si>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</si>
  <si>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</si>
  <si>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</si>
  <si>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</si>
  <si>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</si>
  <si>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</si>
  <si>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</si>
  <si>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</si>
  <si>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</si>
  <si>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</si>
  <si>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</si>
  <si>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</si>
  <si>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</si>
  <si>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</si>
  <si>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</si>
  <si>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</si>
  <si>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</si>
  <si>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</si>
  <si>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УТВЕРЖДАЮ </t>
  </si>
  <si>
    <t>СОГЛАСОВАНО</t>
  </si>
  <si>
    <t>% НР</t>
  </si>
  <si>
    <t>% СП</t>
  </si>
  <si>
    <t>"___" ____________ 20___ г.</t>
  </si>
  <si>
    <t>"___" _____________ 20___ г.</t>
  </si>
  <si>
    <t xml:space="preserve">  </t>
  </si>
  <si>
    <t>_________________ //</t>
  </si>
  <si>
    <t>Составил:  _________________ //</t>
  </si>
  <si>
    <t>Проверил:  _________________ //</t>
  </si>
  <si>
    <t>Раздел 1. Ремонт кровли</t>
  </si>
  <si>
    <t>ТЕР47-01-001-04
Очистка кровли от мусора (мох, хвоя, ветки)
100 м2</t>
  </si>
  <si>
    <t>3,226
322,6 / 100</t>
  </si>
  <si>
    <t>ТЕРр58-12-1
Устройство обрешетки сплошной из досок
100 м2
449,11 = 1 967,11 - 2,64 x 575,00</t>
  </si>
  <si>
    <t>319,57
_____
82,71</t>
  </si>
  <si>
    <t>46,83
_____
7,19</t>
  </si>
  <si>
    <t>1031
_____
267</t>
  </si>
  <si>
    <t>151
_____
23</t>
  </si>
  <si>
    <t>16423
_____
2137</t>
  </si>
  <si>
    <t>1036
_____
402</t>
  </si>
  <si>
    <t>ТССЦ-102-0307
Бруски обрезные хвойных пород длиной 2-6,5 м, толщиной 40-60 мм, II сорта
м3</t>
  </si>
  <si>
    <t xml:space="preserve">
_____
1270</t>
  </si>
  <si>
    <t xml:space="preserve">
_____
3683</t>
  </si>
  <si>
    <t xml:space="preserve">
_____
53650</t>
  </si>
  <si>
    <t>ТЕР10-01-092-01
Антисептическая обработка каменных, бетонных, кирпичных и деревянных поверхностей биопиреном "Нортекс-Дезинфектор"
100 м2 обрабатываемой поверхности
118,54 = 384,60 - 9,2 x 28,92</t>
  </si>
  <si>
    <t>2,17
217 / 100</t>
  </si>
  <si>
    <t>73,03
_____
7,06</t>
  </si>
  <si>
    <t>59,98
_____
0,7</t>
  </si>
  <si>
    <t>158
_____
16</t>
  </si>
  <si>
    <t>130
_____
2</t>
  </si>
  <si>
    <t>2523
_____
85</t>
  </si>
  <si>
    <t>601
_____
26</t>
  </si>
  <si>
    <t>ТССЦ-113-8066
Антисептик «НОРТЕКС-ДЕЗИНФЕКТОР» для древесины
кг</t>
  </si>
  <si>
    <t xml:space="preserve">
_____
28,92</t>
  </si>
  <si>
    <t xml:space="preserve">
_____
1569</t>
  </si>
  <si>
    <t xml:space="preserve">
_____
5154</t>
  </si>
  <si>
    <t>ТЕР12-01-007-08
Устройство кровель из оцинкованной стали: без настенных желобов
100 м2 кровли
1 585,34 = 13 643,62 - 0,42 x 92,76 - 0,08 x 134,07 - 0,0071 x 10 590,00 - 0,87 x 11 780,00 - 1,8 x 936,00</t>
  </si>
  <si>
    <t>1198,36
_____
529,88</t>
  </si>
  <si>
    <t>3866
_____
1709</t>
  </si>
  <si>
    <t>61568
_____
21187</t>
  </si>
  <si>
    <t>ТССЦ-101-3034
Профилированный настил окрашенный С20 - 0,5
т</t>
  </si>
  <si>
    <t xml:space="preserve">
_____
15829</t>
  </si>
  <si>
    <t xml:space="preserve">
_____
27574</t>
  </si>
  <si>
    <t xml:space="preserve">
_____
293627</t>
  </si>
  <si>
    <t>ТССЦ-101-1845
Винты самонарезающие с уплотнительной прокладкой 3,8х35 мм (кровельные)
шт.</t>
  </si>
  <si>
    <t xml:space="preserve">
_____
0,68</t>
  </si>
  <si>
    <t xml:space="preserve">
_____
1020</t>
  </si>
  <si>
    <t xml:space="preserve">
_____
2970</t>
  </si>
  <si>
    <t>ТЕР12-01-010-01
Устройство мелких покрытий (брандмауэры, парапеты, свесы и т.п.) из листовой оцинкованной стали
100 м2 покрытия
10 602,88 = 10 621,43 - 0,2 x 92,76</t>
  </si>
  <si>
    <t>0,168
16,8 / 100</t>
  </si>
  <si>
    <t>1397,77
_____
9380,2</t>
  </si>
  <si>
    <t>235
_____
1575</t>
  </si>
  <si>
    <t>3359
_____
6559</t>
  </si>
  <si>
    <t>ТССЦ-101-5467
Дополнительные элементы металлочерепичной кровли: конек для кровли оцинкованный, размером 150х150 мм, длиной 2000 мм
шт.</t>
  </si>
  <si>
    <t xml:space="preserve">
_____
88,62</t>
  </si>
  <si>
    <t xml:space="preserve">
_____
1152</t>
  </si>
  <si>
    <t xml:space="preserve">
_____
7550</t>
  </si>
  <si>
    <t>ТССЦ-101-7315
Дополнительные элементы металлочерепичной кровли: планка (ветровая) длиной 2000 мм
шт.</t>
  </si>
  <si>
    <t xml:space="preserve">
_____
79,14</t>
  </si>
  <si>
    <t xml:space="preserve">
_____
158</t>
  </si>
  <si>
    <t xml:space="preserve">
_____
1188</t>
  </si>
  <si>
    <t>ТССЦ-101-9496
Дополнительные элементы металлочерепичной кровли: разжелобки, коньки, ендовы, карнизные и торцевые планки, заглушки и т.д.
шт.</t>
  </si>
  <si>
    <t xml:space="preserve">
_____
12012</t>
  </si>
  <si>
    <t>Система водоотвода</t>
  </si>
  <si>
    <t>ТЕР12-01-009-02
Устройство желобов: подвесных
100 м желобов
3 052,34 = 8 393,80 - 0,11 x 92,76 - 0,05 x 134,07 - 0,452 x 11 780,00</t>
  </si>
  <si>
    <t>0,33
33 / 100</t>
  </si>
  <si>
    <t>389,39
_____
2704,44</t>
  </si>
  <si>
    <t>11,63
_____
-0,01</t>
  </si>
  <si>
    <t>128
_____
893</t>
  </si>
  <si>
    <t>1838
_____
11161</t>
  </si>
  <si>
    <t>ТССЦ-101-5465
Дополнительные элементы металлочерепичной кровли: желоб водосточный оцинкованный, длиной 3000 мм
шт.</t>
  </si>
  <si>
    <t xml:space="preserve">
_____
93,09</t>
  </si>
  <si>
    <t xml:space="preserve">
_____
1024</t>
  </si>
  <si>
    <t xml:space="preserve">
_____
6600</t>
  </si>
  <si>
    <t>ТЕР12-01-009-01
Устройство водосточных труб: настенных
100 м желобов
2 945,99 = 18 981,40 - 1,34 x 92,76 - 0,77 x 134,07 - 0,0025 x 10 590,00 - 1,11 x 11 780,00 - 4,45 x 608,00</t>
  </si>
  <si>
    <t>0,306
30,6 / 100</t>
  </si>
  <si>
    <t>1050,65
_____
1920,92</t>
  </si>
  <si>
    <t>139,33
_____
0,01</t>
  </si>
  <si>
    <t>321
_____
588</t>
  </si>
  <si>
    <t>4599
_____
6943</t>
  </si>
  <si>
    <t>ТССЦ-101-4127
Дополнительные элементы металлочерепичной кровли: заглушка из оцинкованной стали
шт.</t>
  </si>
  <si>
    <t xml:space="preserve">
_____
33,94</t>
  </si>
  <si>
    <t xml:space="preserve">
_____
68</t>
  </si>
  <si>
    <t xml:space="preserve">
_____
180</t>
  </si>
  <si>
    <t>ТССЦ-101-5466
Дополнительные элементы металлочерепичной кровли: элемент желоба соединительный 100 мм
шт.</t>
  </si>
  <si>
    <t xml:space="preserve">
_____
26,89</t>
  </si>
  <si>
    <t xml:space="preserve">
_____
484</t>
  </si>
  <si>
    <t xml:space="preserve">
_____
4950</t>
  </si>
  <si>
    <t>ТССЦ-101-5466
Дополнительные элементы металлочерепичной кровли: кронштейн для желоба оцинкованный
шт.</t>
  </si>
  <si>
    <t xml:space="preserve">
_____
1613</t>
  </si>
  <si>
    <t xml:space="preserve">
_____
5700</t>
  </si>
  <si>
    <t>ТССЦ-301-1104
Воронка водосточная из оцинкованной стали толщиной 0,55 диаметром 215 мм
шт.</t>
  </si>
  <si>
    <t xml:space="preserve">
_____
59,8</t>
  </si>
  <si>
    <t xml:space="preserve">
_____
120</t>
  </si>
  <si>
    <t xml:space="preserve">
_____
700</t>
  </si>
  <si>
    <t>ТССЦ-201-1102
Колено из оцинкованной стали толщиной 0,55 мм, диаметром 140 мм, марка ТВ-140
шт.</t>
  </si>
  <si>
    <t xml:space="preserve">
_____
37,99</t>
  </si>
  <si>
    <t xml:space="preserve">
_____
228</t>
  </si>
  <si>
    <t xml:space="preserve">
_____
1560</t>
  </si>
  <si>
    <t>ТССЦ-201-1101
Звенья водосточных труб из оцинкованной стали толщиной 0,55 мм, диаметром 140 мм, марка ТВ-140
м</t>
  </si>
  <si>
    <t xml:space="preserve">
_____
61,38</t>
  </si>
  <si>
    <t xml:space="preserve">
_____
552</t>
  </si>
  <si>
    <t xml:space="preserve">
_____
2403</t>
  </si>
  <si>
    <t>ТССЦ-201-1103
Отливы (отметы) из оцинкованной стали толщиной 0,55 мм диаметром 140 мм
шт.</t>
  </si>
  <si>
    <t xml:space="preserve">
_____
27,33</t>
  </si>
  <si>
    <t xml:space="preserve">
_____
55</t>
  </si>
  <si>
    <t xml:space="preserve">
_____
490</t>
  </si>
  <si>
    <t>ТССЦ-201-0856
Хомуты стальные
кг</t>
  </si>
  <si>
    <t xml:space="preserve">
_____
10,2</t>
  </si>
  <si>
    <t xml:space="preserve">
_____
5</t>
  </si>
  <si>
    <t xml:space="preserve">
_____
56</t>
  </si>
  <si>
    <t>Сопутствующие работы</t>
  </si>
  <si>
    <t>ТССЦпг-01-01-01-018
Погрузочные работы при автомобильных перевозках: материалов рулонно-кровельных (линолеум, пергамин, рубероид, толь и т.п.)
1 т груза</t>
  </si>
  <si>
    <t>ТССЦпг-03-21-01-015
Перевозка грузов автомобилями-самосвалами грузоподъемностью 10 т, работающих вне карьера, на расстояние: до 15 км I класс груза
1 т груза</t>
  </si>
  <si>
    <t>ТССЦпг-01-01-02-018
Разгрузочные работы при автомобильных перевозках: материалов рулонно-кровельных (линолеум, пергамин, рубероид, толь и т.п.)
1 т груза</t>
  </si>
  <si>
    <t>Итого прямые затраты по смете</t>
  </si>
  <si>
    <t>5882
_____
44353</t>
  </si>
  <si>
    <t>408
_____
25</t>
  </si>
  <si>
    <t>92355
_____
446862</t>
  </si>
  <si>
    <t>2480
_____
428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</si>
  <si>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</si>
  <si>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</si>
  <si>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13%  (Поз. 1-3, 16-23, 4-15)</t>
  </si>
  <si>
    <t>56
_____
56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</si>
  <si>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</si>
  <si>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</si>
  <si>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</si>
  <si>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</si>
  <si>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</si>
  <si>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</si>
  <si>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</si>
  <si>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Озеленение. Защитные лесонасаждения</t>
  </si>
  <si>
    <t xml:space="preserve">    Крыши, кровли (ремонтно-строительные)</t>
  </si>
  <si>
    <t xml:space="preserve">    Деревянные конструкции</t>
  </si>
  <si>
    <t xml:space="preserve">    Кровли</t>
  </si>
  <si>
    <t xml:space="preserve">    Погрузо-разгрузочные работы</t>
  </si>
  <si>
    <t xml:space="preserve">    Перевозка грузов автотранспортом</t>
  </si>
  <si>
    <t xml:space="preserve">    Итого</t>
  </si>
  <si>
    <t xml:space="preserve">    Затраты на компенсацию НДС при УСН (мат+(эм-зпм)+нр*0,172+сп*0,15+об)*0,2</t>
  </si>
  <si>
    <t xml:space="preserve">    ВСЕГО по смете</t>
  </si>
  <si>
    <r>
      <t>Стройка:</t>
    </r>
    <r>
      <rPr>
        <b/>
        <sz val="9"/>
        <rFont val="Arial"/>
        <family val="2"/>
        <charset val="204"/>
      </rPr>
      <t xml:space="preserve"> Челябинская обл., г.Снежинск МАУ "ДОЦ"</t>
    </r>
  </si>
  <si>
    <r>
      <t xml:space="preserve">Объект:   </t>
    </r>
    <r>
      <rPr>
        <b/>
        <sz val="9"/>
        <rFont val="Arial"/>
        <family val="2"/>
        <charset val="204"/>
      </rPr>
      <t>Челябинская обл., г.Снежинск МАУ "ДОЦ"</t>
    </r>
  </si>
  <si>
    <t>Составлена в базисных ценах на 01.2000 г. и текущих ценах на  III кв-л 2021г.</t>
  </si>
  <si>
    <t>на ремонт кровли (строение №8)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</si>
</sst>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7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9" fillId="0" borderId="0" xfId="23" applyFont="1" applyAlignment="1">
      <alignment horizontal="left"/>
    </xf>
    <xf numFmtId="0" fontId="7" fillId="0" borderId="7" xfId="13" applyFont="1" applyBorder="1">
      <alignment horizontal="center" wrapText="1"/>
    </xf>
    <xf numFmtId="0" fontId="7" fillId="0" borderId="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 wrapText="1"/>
    </xf>
    <xf numFmtId="2" fontId="9" fillId="0" borderId="7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right" vertical="top" wrapText="1"/>
    </xf>
    <xf numFmtId="2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1" xfId="6" applyFont="1" applyBorder="1" applyAlignment="1">
      <alignment horizontal="right" vertical="top" wrapText="1"/>
    </xf>
    <xf numFmtId="0" fontId="12" fillId="0" borderId="1" xfId="6" applyFont="1" applyBorder="1" applyAlignment="1">
      <alignment horizontal="right" vertical="top" wrapText="1"/>
    </xf>
    <xf numFmtId="164" fontId="11" fillId="0" borderId="6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6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12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6" applyFont="1" applyBorder="1" applyAlignment="1">
      <alignment horizontal="left" vertical="top" wrapText="1"/>
    </xf>
    <xf numFmtId="0" fontId="12" fillId="0" borderId="1" xfId="6" applyFont="1" applyBorder="1" applyAlignment="1">
      <alignment horizontal="left" vertical="top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87"/>
  <sheetViews>
    <sheetView showGridLines="0" tabSelected="1" workbookViewId="0">
      <selection activeCell="A13" sqref="A13:U13"/>
    </sheetView>
  </sheetViews>
  <sheetFormatPr defaultRowHeight="12.75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6" width="0" style="1" hidden="1" customWidth="1"/>
    <col min="27" max="27" width="9.140625" style="1" customWidth="1"/>
    <col min="28" max="16384" width="9.140625" style="1"/>
  </cols>
  <sheetData>
    <row r="2" spans="1:21" ht="15.75">
      <c r="A2" s="2" t="s">
        <v>23</v>
      </c>
      <c r="H2" s="3" t="s">
        <v>24</v>
      </c>
    </row>
    <row r="3" spans="1:21">
      <c r="A3" s="32" t="s">
        <v>29</v>
      </c>
      <c r="H3" s="32" t="s">
        <v>29</v>
      </c>
    </row>
    <row r="4" spans="1:21">
      <c r="A4" s="32" t="s">
        <v>30</v>
      </c>
      <c r="B4" s="4"/>
      <c r="C4" s="4"/>
      <c r="D4" s="4"/>
      <c r="E4" s="4"/>
      <c r="F4" s="4"/>
      <c r="G4" s="4"/>
      <c r="H4" s="32" t="s">
        <v>30</v>
      </c>
    </row>
    <row r="5" spans="1:21">
      <c r="A5" s="1" t="s">
        <v>27</v>
      </c>
      <c r="B5" s="4"/>
      <c r="C5" s="4"/>
      <c r="D5" s="4"/>
      <c r="E5" s="4"/>
      <c r="F5" s="4"/>
      <c r="G5" s="4"/>
      <c r="H5" s="33" t="s">
        <v>28</v>
      </c>
    </row>
    <row r="6" spans="1:21">
      <c r="A6" s="4"/>
      <c r="B6" s="4"/>
      <c r="C6" s="4"/>
      <c r="D6" s="4"/>
      <c r="E6" s="4"/>
      <c r="F6" s="4"/>
      <c r="G6" s="4"/>
      <c r="H6" s="4"/>
    </row>
    <row r="7" spans="1:21" s="7" customFormat="1" ht="12">
      <c r="A7" s="5"/>
      <c r="B7" s="6"/>
      <c r="C7" s="6"/>
      <c r="D7" s="6"/>
    </row>
    <row r="8" spans="1:21" s="7" customFormat="1" ht="12">
      <c r="A8" s="35" t="s">
        <v>163</v>
      </c>
      <c r="B8" s="6"/>
      <c r="C8" s="6"/>
      <c r="D8" s="6"/>
    </row>
    <row r="9" spans="1:21" s="7" customFormat="1" ht="12">
      <c r="A9" s="5"/>
      <c r="B9" s="6"/>
      <c r="C9" s="6"/>
      <c r="D9" s="6"/>
    </row>
    <row r="10" spans="1:21" s="7" customFormat="1" ht="12">
      <c r="A10" s="35" t="s">
        <v>164</v>
      </c>
      <c r="B10" s="6"/>
      <c r="C10" s="6"/>
      <c r="D10" s="6"/>
    </row>
    <row r="11" spans="1:21" s="7" customFormat="1" ht="15">
      <c r="A11" s="57" t="s">
        <v>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7" customFormat="1" ht="12">
      <c r="A12" s="58" t="s">
        <v>20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s="7" customFormat="1" ht="12">
      <c r="A13" s="59" t="s">
        <v>166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s="7" customFormat="1" ht="12">
      <c r="A14" s="60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s="7" customFormat="1" ht="12"/>
    <row r="16" spans="1:21" s="7" customFormat="1" ht="12">
      <c r="G16" s="61" t="s">
        <v>18</v>
      </c>
      <c r="H16" s="62"/>
      <c r="I16" s="63"/>
      <c r="J16" s="61" t="s">
        <v>19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</row>
    <row r="17" spans="1:26" s="7" customFormat="1">
      <c r="D17" s="5" t="s">
        <v>3</v>
      </c>
      <c r="G17" s="50">
        <f>60144/1000</f>
        <v>60.143999999999998</v>
      </c>
      <c r="H17" s="51"/>
      <c r="I17" s="8" t="s">
        <v>4</v>
      </c>
      <c r="J17" s="52">
        <f>817618.77/1000</f>
        <v>817.61877000000004</v>
      </c>
      <c r="K17" s="53"/>
      <c r="L17" s="9"/>
      <c r="M17" s="9"/>
      <c r="N17" s="9"/>
      <c r="O17" s="9"/>
      <c r="P17" s="9"/>
      <c r="Q17" s="9"/>
      <c r="R17" s="9"/>
      <c r="S17" s="9"/>
      <c r="T17" s="9"/>
      <c r="U17" s="8" t="s">
        <v>4</v>
      </c>
    </row>
    <row r="18" spans="1:26" s="7" customFormat="1">
      <c r="D18" s="10" t="s">
        <v>21</v>
      </c>
      <c r="F18" s="11"/>
      <c r="G18" s="50">
        <f>0/1000</f>
        <v>0</v>
      </c>
      <c r="H18" s="51"/>
      <c r="I18" s="8" t="s">
        <v>4</v>
      </c>
      <c r="J18" s="52">
        <f>0/1000</f>
        <v>0</v>
      </c>
      <c r="K18" s="53"/>
      <c r="L18" s="9"/>
      <c r="M18" s="9"/>
      <c r="N18" s="9"/>
      <c r="O18" s="9"/>
      <c r="P18" s="9"/>
      <c r="Q18" s="9"/>
      <c r="R18" s="9"/>
      <c r="S18" s="9"/>
      <c r="T18" s="9"/>
      <c r="U18" s="8" t="s">
        <v>4</v>
      </c>
    </row>
    <row r="19" spans="1:26" s="7" customFormat="1">
      <c r="D19" s="10" t="s">
        <v>22</v>
      </c>
      <c r="F19" s="11"/>
      <c r="G19" s="50">
        <f>0/1000</f>
        <v>0</v>
      </c>
      <c r="H19" s="51"/>
      <c r="I19" s="8" t="s">
        <v>4</v>
      </c>
      <c r="J19" s="52">
        <f>0/1000</f>
        <v>0</v>
      </c>
      <c r="K19" s="53"/>
      <c r="L19" s="9"/>
      <c r="M19" s="9"/>
      <c r="N19" s="9"/>
      <c r="O19" s="9"/>
      <c r="P19" s="9"/>
      <c r="Q19" s="9"/>
      <c r="R19" s="9"/>
      <c r="S19" s="9"/>
      <c r="T19" s="9"/>
      <c r="U19" s="8" t="s">
        <v>4</v>
      </c>
    </row>
    <row r="20" spans="1:26" s="7" customFormat="1">
      <c r="D20" s="5" t="s">
        <v>5</v>
      </c>
      <c r="G20" s="50">
        <f>(V20+V21)/1000</f>
        <v>0.53704319999999994</v>
      </c>
      <c r="H20" s="51"/>
      <c r="I20" s="8" t="s">
        <v>6</v>
      </c>
      <c r="J20" s="52">
        <f>(W20+W21)/1000</f>
        <v>0.53704319999999994</v>
      </c>
      <c r="K20" s="53"/>
      <c r="L20" s="9"/>
      <c r="M20" s="9"/>
      <c r="N20" s="9"/>
      <c r="O20" s="9"/>
      <c r="P20" s="9"/>
      <c r="Q20" s="9"/>
      <c r="R20" s="9"/>
      <c r="S20" s="9"/>
      <c r="T20" s="9"/>
      <c r="U20" s="8" t="s">
        <v>6</v>
      </c>
      <c r="V20" s="12">
        <v>532.58389999999997</v>
      </c>
      <c r="W20" s="13">
        <v>532.58389999999997</v>
      </c>
      <c r="X20" s="26">
        <v>5907</v>
      </c>
      <c r="Y20" s="26">
        <v>6107</v>
      </c>
      <c r="Z20" s="26">
        <v>3394</v>
      </c>
    </row>
    <row r="21" spans="1:26" s="7" customFormat="1">
      <c r="D21" s="5" t="s">
        <v>7</v>
      </c>
      <c r="G21" s="50">
        <f>5907/1000</f>
        <v>5.907</v>
      </c>
      <c r="H21" s="51"/>
      <c r="I21" s="8" t="s">
        <v>4</v>
      </c>
      <c r="J21" s="52">
        <f>104844/1000</f>
        <v>104.84399999999999</v>
      </c>
      <c r="K21" s="53"/>
      <c r="L21" s="9"/>
      <c r="M21" s="9"/>
      <c r="N21" s="9"/>
      <c r="O21" s="9"/>
      <c r="P21" s="9"/>
      <c r="Q21" s="9"/>
      <c r="R21" s="9"/>
      <c r="S21" s="9"/>
      <c r="T21" s="9"/>
      <c r="U21" s="8" t="s">
        <v>4</v>
      </c>
      <c r="V21" s="12">
        <v>4.4592999999999998</v>
      </c>
      <c r="W21" s="13">
        <v>4.4592999999999998</v>
      </c>
      <c r="X21" s="27">
        <v>104844</v>
      </c>
      <c r="Y21" s="27">
        <v>108323</v>
      </c>
      <c r="Z21" s="27">
        <v>60222</v>
      </c>
    </row>
    <row r="22" spans="1:26" s="7" customFormat="1" ht="12">
      <c r="F22" s="6"/>
      <c r="G22" s="14"/>
      <c r="H22" s="14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</row>
    <row r="23" spans="1:26" s="7" customFormat="1" ht="12">
      <c r="B23" s="6"/>
      <c r="C23" s="6"/>
      <c r="D23" s="6"/>
      <c r="F23" s="11"/>
      <c r="G23" s="17"/>
      <c r="H23" s="17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8"/>
    </row>
    <row r="24" spans="1:26" s="7" customFormat="1" ht="12">
      <c r="A24" s="35" t="s">
        <v>165</v>
      </c>
    </row>
    <row r="25" spans="1:26" s="7" customFormat="1" thickBot="1">
      <c r="A25" s="20"/>
    </row>
    <row r="26" spans="1:26" s="22" customFormat="1" ht="27" customHeight="1" thickBot="1">
      <c r="A26" s="56" t="s">
        <v>8</v>
      </c>
      <c r="B26" s="56" t="s">
        <v>9</v>
      </c>
      <c r="C26" s="56" t="s">
        <v>10</v>
      </c>
      <c r="D26" s="54" t="s">
        <v>11</v>
      </c>
      <c r="E26" s="54"/>
      <c r="F26" s="54"/>
      <c r="G26" s="54" t="s">
        <v>12</v>
      </c>
      <c r="H26" s="54"/>
      <c r="I26" s="54"/>
      <c r="J26" s="54" t="s">
        <v>13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6" s="22" customFormat="1" ht="22.5" customHeight="1" thickBot="1">
      <c r="A27" s="56"/>
      <c r="B27" s="56"/>
      <c r="C27" s="56"/>
      <c r="D27" s="55" t="s">
        <v>0</v>
      </c>
      <c r="E27" s="21" t="s">
        <v>14</v>
      </c>
      <c r="F27" s="21" t="s">
        <v>15</v>
      </c>
      <c r="G27" s="55" t="s">
        <v>0</v>
      </c>
      <c r="H27" s="21" t="s">
        <v>14</v>
      </c>
      <c r="I27" s="21" t="s">
        <v>15</v>
      </c>
      <c r="J27" s="55" t="s">
        <v>0</v>
      </c>
      <c r="K27" s="21" t="s">
        <v>14</v>
      </c>
      <c r="L27" s="21"/>
      <c r="M27" s="21"/>
      <c r="N27" s="21"/>
      <c r="O27" s="21"/>
      <c r="P27" s="21"/>
      <c r="Q27" s="21"/>
      <c r="R27" s="21"/>
      <c r="S27" s="21"/>
      <c r="T27" s="21"/>
      <c r="U27" s="21" t="s">
        <v>15</v>
      </c>
    </row>
    <row r="28" spans="1:26" s="22" customFormat="1" ht="22.5" customHeight="1" thickBot="1">
      <c r="A28" s="56"/>
      <c r="B28" s="56"/>
      <c r="C28" s="56"/>
      <c r="D28" s="55"/>
      <c r="E28" s="21" t="s">
        <v>16</v>
      </c>
      <c r="F28" s="21" t="s">
        <v>17</v>
      </c>
      <c r="G28" s="55"/>
      <c r="H28" s="21" t="s">
        <v>16</v>
      </c>
      <c r="I28" s="21" t="s">
        <v>17</v>
      </c>
      <c r="J28" s="55"/>
      <c r="K28" s="21" t="s">
        <v>16</v>
      </c>
      <c r="L28" s="21"/>
      <c r="M28" s="21"/>
      <c r="N28" s="21"/>
      <c r="O28" s="21"/>
      <c r="P28" s="21"/>
      <c r="Q28" s="21"/>
      <c r="R28" s="21"/>
      <c r="S28" s="21"/>
      <c r="T28" s="21"/>
      <c r="U28" s="21" t="s">
        <v>17</v>
      </c>
    </row>
    <row r="29" spans="1:26" s="6" customFormat="1">
      <c r="A29" s="36">
        <v>1</v>
      </c>
      <c r="B29" s="36">
        <v>2</v>
      </c>
      <c r="C29" s="36">
        <v>3</v>
      </c>
      <c r="D29" s="37">
        <v>4</v>
      </c>
      <c r="E29" s="36">
        <v>5</v>
      </c>
      <c r="F29" s="36">
        <v>6</v>
      </c>
      <c r="G29" s="37">
        <v>7</v>
      </c>
      <c r="H29" s="36">
        <v>8</v>
      </c>
      <c r="I29" s="36">
        <v>9</v>
      </c>
      <c r="J29" s="37">
        <v>10</v>
      </c>
      <c r="K29" s="36">
        <v>11</v>
      </c>
      <c r="L29" s="36"/>
      <c r="M29" s="36"/>
      <c r="N29" s="36"/>
      <c r="O29" s="36"/>
      <c r="P29" s="36"/>
      <c r="Q29" s="36"/>
      <c r="R29" s="36"/>
      <c r="S29" s="36"/>
      <c r="T29" s="36"/>
      <c r="U29" s="36">
        <v>12</v>
      </c>
    </row>
    <row r="30" spans="1:26" s="23" customFormat="1" ht="21" customHeight="1">
      <c r="A30" s="64" t="s">
        <v>33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6" s="23" customFormat="1" ht="48">
      <c r="A31" s="38">
        <v>1</v>
      </c>
      <c r="B31" s="39" t="s">
        <v>34</v>
      </c>
      <c r="C31" s="40" t="s">
        <v>35</v>
      </c>
      <c r="D31" s="41">
        <v>44.33</v>
      </c>
      <c r="E31" s="42">
        <v>44.33</v>
      </c>
      <c r="F31" s="41"/>
      <c r="G31" s="41">
        <v>143</v>
      </c>
      <c r="H31" s="41">
        <v>143</v>
      </c>
      <c r="I31" s="41"/>
      <c r="J31" s="41">
        <v>2045</v>
      </c>
      <c r="K31" s="42">
        <v>2045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s="23" customFormat="1" ht="60">
      <c r="A32" s="38">
        <v>2</v>
      </c>
      <c r="B32" s="39" t="s">
        <v>36</v>
      </c>
      <c r="C32" s="40" t="s">
        <v>35</v>
      </c>
      <c r="D32" s="41">
        <v>449.11</v>
      </c>
      <c r="E32" s="42" t="s">
        <v>37</v>
      </c>
      <c r="F32" s="41" t="s">
        <v>38</v>
      </c>
      <c r="G32" s="41">
        <v>1449</v>
      </c>
      <c r="H32" s="41" t="s">
        <v>39</v>
      </c>
      <c r="I32" s="41" t="s">
        <v>40</v>
      </c>
      <c r="J32" s="41">
        <v>19596</v>
      </c>
      <c r="K32" s="42" t="s">
        <v>41</v>
      </c>
      <c r="L32" s="42"/>
      <c r="M32" s="42"/>
      <c r="N32" s="42"/>
      <c r="O32" s="42"/>
      <c r="P32" s="42"/>
      <c r="Q32" s="42"/>
      <c r="R32" s="42"/>
      <c r="S32" s="42"/>
      <c r="T32" s="42"/>
      <c r="U32" s="42" t="s">
        <v>42</v>
      </c>
    </row>
    <row r="33" spans="1:21" s="23" customFormat="1" ht="48">
      <c r="A33" s="38">
        <v>3</v>
      </c>
      <c r="B33" s="39" t="s">
        <v>43</v>
      </c>
      <c r="C33" s="40">
        <v>2.9</v>
      </c>
      <c r="D33" s="41">
        <v>1270</v>
      </c>
      <c r="E33" s="42" t="s">
        <v>44</v>
      </c>
      <c r="F33" s="41"/>
      <c r="G33" s="41">
        <v>3683</v>
      </c>
      <c r="H33" s="41" t="s">
        <v>45</v>
      </c>
      <c r="I33" s="41"/>
      <c r="J33" s="41">
        <v>53650</v>
      </c>
      <c r="K33" s="42" t="s">
        <v>46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23" customFormat="1" ht="84">
      <c r="A34" s="38">
        <v>4</v>
      </c>
      <c r="B34" s="39" t="s">
        <v>47</v>
      </c>
      <c r="C34" s="40" t="s">
        <v>48</v>
      </c>
      <c r="D34" s="41">
        <v>140.06</v>
      </c>
      <c r="E34" s="42" t="s">
        <v>49</v>
      </c>
      <c r="F34" s="41" t="s">
        <v>50</v>
      </c>
      <c r="G34" s="41">
        <v>304</v>
      </c>
      <c r="H34" s="41" t="s">
        <v>51</v>
      </c>
      <c r="I34" s="41" t="s">
        <v>52</v>
      </c>
      <c r="J34" s="41">
        <v>3209</v>
      </c>
      <c r="K34" s="42" t="s">
        <v>53</v>
      </c>
      <c r="L34" s="42"/>
      <c r="M34" s="42"/>
      <c r="N34" s="42"/>
      <c r="O34" s="42"/>
      <c r="P34" s="42"/>
      <c r="Q34" s="42"/>
      <c r="R34" s="42"/>
      <c r="S34" s="42"/>
      <c r="T34" s="42"/>
      <c r="U34" s="42" t="s">
        <v>54</v>
      </c>
    </row>
    <row r="35" spans="1:21" s="23" customFormat="1" ht="48">
      <c r="A35" s="38">
        <v>5</v>
      </c>
      <c r="B35" s="39" t="s">
        <v>55</v>
      </c>
      <c r="C35" s="40">
        <v>54.25</v>
      </c>
      <c r="D35" s="41">
        <v>28.92</v>
      </c>
      <c r="E35" s="42" t="s">
        <v>56</v>
      </c>
      <c r="F35" s="41"/>
      <c r="G35" s="41">
        <v>1569</v>
      </c>
      <c r="H35" s="41" t="s">
        <v>57</v>
      </c>
      <c r="I35" s="41"/>
      <c r="J35" s="41">
        <v>5154</v>
      </c>
      <c r="K35" s="42" t="s">
        <v>58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23" customFormat="1" ht="84">
      <c r="A36" s="38">
        <v>6</v>
      </c>
      <c r="B36" s="39" t="s">
        <v>59</v>
      </c>
      <c r="C36" s="40" t="s">
        <v>35</v>
      </c>
      <c r="D36" s="41">
        <v>1745</v>
      </c>
      <c r="E36" s="42" t="s">
        <v>60</v>
      </c>
      <c r="F36" s="41">
        <v>16.760000000000002</v>
      </c>
      <c r="G36" s="41">
        <v>5629</v>
      </c>
      <c r="H36" s="41" t="s">
        <v>61</v>
      </c>
      <c r="I36" s="41">
        <v>54</v>
      </c>
      <c r="J36" s="41">
        <v>83078</v>
      </c>
      <c r="K36" s="42" t="s">
        <v>62</v>
      </c>
      <c r="L36" s="42"/>
      <c r="M36" s="42"/>
      <c r="N36" s="42"/>
      <c r="O36" s="42"/>
      <c r="P36" s="42"/>
      <c r="Q36" s="42"/>
      <c r="R36" s="42"/>
      <c r="S36" s="42"/>
      <c r="T36" s="42"/>
      <c r="U36" s="42">
        <v>323</v>
      </c>
    </row>
    <row r="37" spans="1:21" s="23" customFormat="1" ht="48">
      <c r="A37" s="38">
        <v>7</v>
      </c>
      <c r="B37" s="39" t="s">
        <v>63</v>
      </c>
      <c r="C37" s="40">
        <v>1.742</v>
      </c>
      <c r="D37" s="41">
        <v>15829</v>
      </c>
      <c r="E37" s="42" t="s">
        <v>64</v>
      </c>
      <c r="F37" s="41"/>
      <c r="G37" s="41">
        <v>27574</v>
      </c>
      <c r="H37" s="41" t="s">
        <v>65</v>
      </c>
      <c r="I37" s="41"/>
      <c r="J37" s="41">
        <v>293627</v>
      </c>
      <c r="K37" s="42" t="s">
        <v>66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23" customFormat="1" ht="60">
      <c r="A38" s="38">
        <v>8</v>
      </c>
      <c r="B38" s="39" t="s">
        <v>67</v>
      </c>
      <c r="C38" s="40">
        <v>1500</v>
      </c>
      <c r="D38" s="41">
        <v>0.68</v>
      </c>
      <c r="E38" s="42" t="s">
        <v>68</v>
      </c>
      <c r="F38" s="41"/>
      <c r="G38" s="41">
        <v>1020</v>
      </c>
      <c r="H38" s="41" t="s">
        <v>69</v>
      </c>
      <c r="I38" s="41"/>
      <c r="J38" s="41">
        <v>2970</v>
      </c>
      <c r="K38" s="42" t="s">
        <v>70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s="23" customFormat="1" ht="72">
      <c r="A39" s="38">
        <v>9</v>
      </c>
      <c r="B39" s="39" t="s">
        <v>71</v>
      </c>
      <c r="C39" s="40" t="s">
        <v>72</v>
      </c>
      <c r="D39" s="41">
        <v>10787.01</v>
      </c>
      <c r="E39" s="42" t="s">
        <v>73</v>
      </c>
      <c r="F39" s="41">
        <v>9.0399999999999991</v>
      </c>
      <c r="G39" s="41">
        <v>1812</v>
      </c>
      <c r="H39" s="41" t="s">
        <v>74</v>
      </c>
      <c r="I39" s="41">
        <v>2</v>
      </c>
      <c r="J39" s="41">
        <v>9927</v>
      </c>
      <c r="K39" s="42" t="s">
        <v>75</v>
      </c>
      <c r="L39" s="42"/>
      <c r="M39" s="42"/>
      <c r="N39" s="42"/>
      <c r="O39" s="42"/>
      <c r="P39" s="42"/>
      <c r="Q39" s="42"/>
      <c r="R39" s="42"/>
      <c r="S39" s="42"/>
      <c r="T39" s="42"/>
      <c r="U39" s="42">
        <v>9</v>
      </c>
    </row>
    <row r="40" spans="1:21" s="23" customFormat="1" ht="72">
      <c r="A40" s="38">
        <v>10</v>
      </c>
      <c r="B40" s="39" t="s">
        <v>76</v>
      </c>
      <c r="C40" s="40">
        <v>13</v>
      </c>
      <c r="D40" s="41">
        <v>88.62</v>
      </c>
      <c r="E40" s="42" t="s">
        <v>77</v>
      </c>
      <c r="F40" s="41"/>
      <c r="G40" s="41">
        <v>1152</v>
      </c>
      <c r="H40" s="41" t="s">
        <v>78</v>
      </c>
      <c r="I40" s="41"/>
      <c r="J40" s="41">
        <v>7550</v>
      </c>
      <c r="K40" s="42" t="s">
        <v>79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s="23" customFormat="1" ht="60">
      <c r="A41" s="38">
        <v>11</v>
      </c>
      <c r="B41" s="39" t="s">
        <v>80</v>
      </c>
      <c r="C41" s="40">
        <v>2</v>
      </c>
      <c r="D41" s="41">
        <v>79.14</v>
      </c>
      <c r="E41" s="42" t="s">
        <v>81</v>
      </c>
      <c r="F41" s="41"/>
      <c r="G41" s="41">
        <v>158</v>
      </c>
      <c r="H41" s="41" t="s">
        <v>82</v>
      </c>
      <c r="I41" s="41"/>
      <c r="J41" s="41">
        <v>1188</v>
      </c>
      <c r="K41" s="42" t="s">
        <v>83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23" customFormat="1" ht="72">
      <c r="A42" s="38">
        <v>12</v>
      </c>
      <c r="B42" s="39" t="s">
        <v>84</v>
      </c>
      <c r="C42" s="40">
        <v>26</v>
      </c>
      <c r="D42" s="41"/>
      <c r="E42" s="42"/>
      <c r="F42" s="41"/>
      <c r="G42" s="41"/>
      <c r="H42" s="41"/>
      <c r="I42" s="41"/>
      <c r="J42" s="41">
        <v>12012</v>
      </c>
      <c r="K42" s="42" t="s">
        <v>85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s="23" customFormat="1" ht="17.850000000000001" customHeight="1">
      <c r="A43" s="66" t="s">
        <v>86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s="23" customFormat="1" ht="60">
      <c r="A44" s="38">
        <v>13</v>
      </c>
      <c r="B44" s="39" t="s">
        <v>87</v>
      </c>
      <c r="C44" s="40" t="s">
        <v>88</v>
      </c>
      <c r="D44" s="41">
        <v>3105.46</v>
      </c>
      <c r="E44" s="42" t="s">
        <v>89</v>
      </c>
      <c r="F44" s="41" t="s">
        <v>90</v>
      </c>
      <c r="G44" s="41">
        <v>1025</v>
      </c>
      <c r="H44" s="41" t="s">
        <v>91</v>
      </c>
      <c r="I44" s="41">
        <v>4</v>
      </c>
      <c r="J44" s="41">
        <v>13022</v>
      </c>
      <c r="K44" s="42" t="s">
        <v>92</v>
      </c>
      <c r="L44" s="42"/>
      <c r="M44" s="42"/>
      <c r="N44" s="42"/>
      <c r="O44" s="42"/>
      <c r="P44" s="42"/>
      <c r="Q44" s="42"/>
      <c r="R44" s="42"/>
      <c r="S44" s="42"/>
      <c r="T44" s="42"/>
      <c r="U44" s="42">
        <v>23</v>
      </c>
    </row>
    <row r="45" spans="1:21" s="23" customFormat="1" ht="72">
      <c r="A45" s="38">
        <v>14</v>
      </c>
      <c r="B45" s="39" t="s">
        <v>93</v>
      </c>
      <c r="C45" s="40">
        <v>11</v>
      </c>
      <c r="D45" s="41">
        <v>93.09</v>
      </c>
      <c r="E45" s="42" t="s">
        <v>94</v>
      </c>
      <c r="F45" s="41"/>
      <c r="G45" s="41">
        <v>1024</v>
      </c>
      <c r="H45" s="41" t="s">
        <v>95</v>
      </c>
      <c r="I45" s="41"/>
      <c r="J45" s="41">
        <v>6600</v>
      </c>
      <c r="K45" s="42" t="s">
        <v>96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s="23" customFormat="1" ht="72">
      <c r="A46" s="38">
        <v>15</v>
      </c>
      <c r="B46" s="39" t="s">
        <v>97</v>
      </c>
      <c r="C46" s="40" t="s">
        <v>98</v>
      </c>
      <c r="D46" s="41">
        <v>3110.9</v>
      </c>
      <c r="E46" s="42" t="s">
        <v>99</v>
      </c>
      <c r="F46" s="41" t="s">
        <v>100</v>
      </c>
      <c r="G46" s="41">
        <v>952</v>
      </c>
      <c r="H46" s="41" t="s">
        <v>101</v>
      </c>
      <c r="I46" s="41">
        <v>43</v>
      </c>
      <c r="J46" s="41">
        <v>11796</v>
      </c>
      <c r="K46" s="42" t="s">
        <v>102</v>
      </c>
      <c r="L46" s="42"/>
      <c r="M46" s="42"/>
      <c r="N46" s="42"/>
      <c r="O46" s="42"/>
      <c r="P46" s="42"/>
      <c r="Q46" s="42"/>
      <c r="R46" s="42"/>
      <c r="S46" s="42"/>
      <c r="T46" s="42"/>
      <c r="U46" s="42">
        <v>254</v>
      </c>
    </row>
    <row r="47" spans="1:21" s="23" customFormat="1" ht="60">
      <c r="A47" s="38">
        <v>16</v>
      </c>
      <c r="B47" s="39" t="s">
        <v>103</v>
      </c>
      <c r="C47" s="40">
        <v>2</v>
      </c>
      <c r="D47" s="41">
        <v>33.94</v>
      </c>
      <c r="E47" s="42" t="s">
        <v>104</v>
      </c>
      <c r="F47" s="41"/>
      <c r="G47" s="41">
        <v>68</v>
      </c>
      <c r="H47" s="41" t="s">
        <v>105</v>
      </c>
      <c r="I47" s="41"/>
      <c r="J47" s="41">
        <v>180</v>
      </c>
      <c r="K47" s="42" t="s">
        <v>106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s="23" customFormat="1" ht="60">
      <c r="A48" s="38">
        <v>17</v>
      </c>
      <c r="B48" s="39" t="s">
        <v>107</v>
      </c>
      <c r="C48" s="40">
        <v>18</v>
      </c>
      <c r="D48" s="41">
        <v>26.89</v>
      </c>
      <c r="E48" s="42" t="s">
        <v>108</v>
      </c>
      <c r="F48" s="41"/>
      <c r="G48" s="41">
        <v>484</v>
      </c>
      <c r="H48" s="41" t="s">
        <v>109</v>
      </c>
      <c r="I48" s="41"/>
      <c r="J48" s="41">
        <v>4950</v>
      </c>
      <c r="K48" s="42" t="s">
        <v>110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s="23" customFormat="1" ht="60">
      <c r="A49" s="38">
        <v>18</v>
      </c>
      <c r="B49" s="39" t="s">
        <v>111</v>
      </c>
      <c r="C49" s="40">
        <v>60</v>
      </c>
      <c r="D49" s="41">
        <v>26.89</v>
      </c>
      <c r="E49" s="42" t="s">
        <v>108</v>
      </c>
      <c r="F49" s="41"/>
      <c r="G49" s="41">
        <v>1613</v>
      </c>
      <c r="H49" s="41" t="s">
        <v>112</v>
      </c>
      <c r="I49" s="41"/>
      <c r="J49" s="41">
        <v>5700</v>
      </c>
      <c r="K49" s="42" t="s">
        <v>113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23" customFormat="1" ht="48">
      <c r="A50" s="38">
        <v>19</v>
      </c>
      <c r="B50" s="39" t="s">
        <v>114</v>
      </c>
      <c r="C50" s="40">
        <v>2</v>
      </c>
      <c r="D50" s="41">
        <v>59.8</v>
      </c>
      <c r="E50" s="42" t="s">
        <v>115</v>
      </c>
      <c r="F50" s="41"/>
      <c r="G50" s="41">
        <v>120</v>
      </c>
      <c r="H50" s="41" t="s">
        <v>116</v>
      </c>
      <c r="I50" s="41"/>
      <c r="J50" s="41">
        <v>700</v>
      </c>
      <c r="K50" s="42" t="s">
        <v>117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s="23" customFormat="1" ht="60">
      <c r="A51" s="38">
        <v>20</v>
      </c>
      <c r="B51" s="39" t="s">
        <v>118</v>
      </c>
      <c r="C51" s="40">
        <v>6</v>
      </c>
      <c r="D51" s="41">
        <v>37.99</v>
      </c>
      <c r="E51" s="42" t="s">
        <v>119</v>
      </c>
      <c r="F51" s="41"/>
      <c r="G51" s="41">
        <v>228</v>
      </c>
      <c r="H51" s="41" t="s">
        <v>120</v>
      </c>
      <c r="I51" s="41"/>
      <c r="J51" s="41">
        <v>1560</v>
      </c>
      <c r="K51" s="42" t="s">
        <v>121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s="23" customFormat="1" ht="60">
      <c r="A52" s="38">
        <v>21</v>
      </c>
      <c r="B52" s="39" t="s">
        <v>122</v>
      </c>
      <c r="C52" s="40">
        <v>9</v>
      </c>
      <c r="D52" s="41">
        <v>61.38</v>
      </c>
      <c r="E52" s="42" t="s">
        <v>123</v>
      </c>
      <c r="F52" s="41"/>
      <c r="G52" s="41">
        <v>552</v>
      </c>
      <c r="H52" s="41" t="s">
        <v>124</v>
      </c>
      <c r="I52" s="41"/>
      <c r="J52" s="41">
        <v>2403</v>
      </c>
      <c r="K52" s="42" t="s">
        <v>125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s="23" customFormat="1" ht="48">
      <c r="A53" s="38">
        <v>22</v>
      </c>
      <c r="B53" s="39" t="s">
        <v>126</v>
      </c>
      <c r="C53" s="40">
        <v>2</v>
      </c>
      <c r="D53" s="41">
        <v>27.33</v>
      </c>
      <c r="E53" s="42" t="s">
        <v>127</v>
      </c>
      <c r="F53" s="41"/>
      <c r="G53" s="41">
        <v>55</v>
      </c>
      <c r="H53" s="41" t="s">
        <v>128</v>
      </c>
      <c r="I53" s="41"/>
      <c r="J53" s="41">
        <v>490</v>
      </c>
      <c r="K53" s="42" t="s">
        <v>129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s="23" customFormat="1" ht="36">
      <c r="A54" s="38">
        <v>23</v>
      </c>
      <c r="B54" s="39" t="s">
        <v>130</v>
      </c>
      <c r="C54" s="40">
        <v>0.45</v>
      </c>
      <c r="D54" s="41">
        <v>10.199999999999999</v>
      </c>
      <c r="E54" s="42" t="s">
        <v>131</v>
      </c>
      <c r="F54" s="41"/>
      <c r="G54" s="41">
        <v>5</v>
      </c>
      <c r="H54" s="41" t="s">
        <v>132</v>
      </c>
      <c r="I54" s="41"/>
      <c r="J54" s="41">
        <v>56</v>
      </c>
      <c r="K54" s="42" t="s">
        <v>133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s="23" customFormat="1" ht="17.850000000000001" customHeight="1">
      <c r="A55" s="66" t="s">
        <v>134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1:21" s="23" customFormat="1" ht="72">
      <c r="A56" s="38">
        <v>24</v>
      </c>
      <c r="B56" s="39" t="s">
        <v>135</v>
      </c>
      <c r="C56" s="40">
        <v>0.35</v>
      </c>
      <c r="D56" s="41">
        <v>27.13</v>
      </c>
      <c r="E56" s="42"/>
      <c r="F56" s="41">
        <v>27.13</v>
      </c>
      <c r="G56" s="41">
        <v>9</v>
      </c>
      <c r="H56" s="41"/>
      <c r="I56" s="41">
        <v>9</v>
      </c>
      <c r="J56" s="41">
        <v>101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>
        <v>101</v>
      </c>
    </row>
    <row r="57" spans="1:21" s="23" customFormat="1" ht="72">
      <c r="A57" s="38">
        <v>25</v>
      </c>
      <c r="B57" s="39" t="s">
        <v>136</v>
      </c>
      <c r="C57" s="40">
        <v>0.35</v>
      </c>
      <c r="D57" s="41">
        <v>16.66</v>
      </c>
      <c r="E57" s="42"/>
      <c r="F57" s="41">
        <v>16.66</v>
      </c>
      <c r="G57" s="41">
        <v>6</v>
      </c>
      <c r="H57" s="41"/>
      <c r="I57" s="41">
        <v>6</v>
      </c>
      <c r="J57" s="41">
        <v>32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>
        <v>32</v>
      </c>
    </row>
    <row r="58" spans="1:21" s="23" customFormat="1" ht="72">
      <c r="A58" s="43">
        <v>26</v>
      </c>
      <c r="B58" s="44" t="s">
        <v>137</v>
      </c>
      <c r="C58" s="45">
        <v>0.35</v>
      </c>
      <c r="D58" s="46">
        <v>27.13</v>
      </c>
      <c r="E58" s="47"/>
      <c r="F58" s="46">
        <v>27.13</v>
      </c>
      <c r="G58" s="46">
        <v>9</v>
      </c>
      <c r="H58" s="46"/>
      <c r="I58" s="46">
        <v>9</v>
      </c>
      <c r="J58" s="46">
        <v>101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>
        <v>101</v>
      </c>
    </row>
    <row r="59" spans="1:21" s="23" customFormat="1" ht="36">
      <c r="A59" s="68" t="s">
        <v>138</v>
      </c>
      <c r="B59" s="68"/>
      <c r="C59" s="68"/>
      <c r="D59" s="68"/>
      <c r="E59" s="68"/>
      <c r="F59" s="68"/>
      <c r="G59" s="48">
        <v>50643</v>
      </c>
      <c r="H59" s="48" t="s">
        <v>139</v>
      </c>
      <c r="I59" s="48" t="s">
        <v>140</v>
      </c>
      <c r="J59" s="48">
        <v>541697</v>
      </c>
      <c r="K59" s="48" t="s">
        <v>141</v>
      </c>
      <c r="L59" s="48"/>
      <c r="M59" s="48"/>
      <c r="N59" s="48"/>
      <c r="O59" s="48"/>
      <c r="P59" s="48"/>
      <c r="Q59" s="48"/>
      <c r="R59" s="48"/>
      <c r="S59" s="48"/>
      <c r="T59" s="48"/>
      <c r="U59" s="48" t="s">
        <v>142</v>
      </c>
    </row>
    <row r="60" spans="1:21" s="23" customFormat="1" ht="12">
      <c r="A60" s="68" t="s">
        <v>143</v>
      </c>
      <c r="B60" s="68"/>
      <c r="C60" s="68"/>
      <c r="D60" s="68"/>
      <c r="E60" s="68"/>
      <c r="F60" s="68"/>
      <c r="G60" s="48"/>
      <c r="H60" s="48"/>
      <c r="I60" s="48"/>
      <c r="J60" s="48">
        <v>553758</v>
      </c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s="23" customFormat="1" ht="12">
      <c r="A61" s="68" t="s">
        <v>144</v>
      </c>
      <c r="B61" s="68"/>
      <c r="C61" s="68"/>
      <c r="D61" s="68"/>
      <c r="E61" s="68"/>
      <c r="F61" s="6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s="23" customFormat="1" ht="36">
      <c r="A62" s="68" t="s">
        <v>145</v>
      </c>
      <c r="B62" s="68"/>
      <c r="C62" s="68"/>
      <c r="D62" s="68"/>
      <c r="E62" s="68"/>
      <c r="F62" s="68"/>
      <c r="G62" s="48"/>
      <c r="H62" s="48"/>
      <c r="I62" s="48"/>
      <c r="J62" s="48">
        <v>12061</v>
      </c>
      <c r="K62" s="48">
        <v>12006</v>
      </c>
      <c r="L62" s="48"/>
      <c r="M62" s="48"/>
      <c r="N62" s="48"/>
      <c r="O62" s="48"/>
      <c r="P62" s="48"/>
      <c r="Q62" s="48"/>
      <c r="R62" s="48"/>
      <c r="S62" s="48"/>
      <c r="T62" s="48"/>
      <c r="U62" s="48" t="s">
        <v>146</v>
      </c>
    </row>
    <row r="63" spans="1:21" s="23" customFormat="1" ht="12">
      <c r="A63" s="68" t="s">
        <v>147</v>
      </c>
      <c r="B63" s="68"/>
      <c r="C63" s="68"/>
      <c r="D63" s="68"/>
      <c r="E63" s="68"/>
      <c r="F63" s="6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s="23" customFormat="1" ht="12">
      <c r="A64" s="68" t="s">
        <v>148</v>
      </c>
      <c r="B64" s="68"/>
      <c r="C64" s="68"/>
      <c r="D64" s="68"/>
      <c r="E64" s="68"/>
      <c r="F64" s="68"/>
      <c r="G64" s="48">
        <v>5907</v>
      </c>
      <c r="H64" s="48"/>
      <c r="I64" s="48"/>
      <c r="J64" s="48">
        <v>104844</v>
      </c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23" customFormat="1" ht="12">
      <c r="A65" s="68" t="s">
        <v>149</v>
      </c>
      <c r="B65" s="68"/>
      <c r="C65" s="68"/>
      <c r="D65" s="68"/>
      <c r="E65" s="68"/>
      <c r="F65" s="68"/>
      <c r="G65" s="48">
        <v>44353</v>
      </c>
      <c r="H65" s="48"/>
      <c r="I65" s="48"/>
      <c r="J65" s="48">
        <v>446862</v>
      </c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s="23" customFormat="1" ht="12">
      <c r="A66" s="68" t="s">
        <v>150</v>
      </c>
      <c r="B66" s="68"/>
      <c r="C66" s="68"/>
      <c r="D66" s="68"/>
      <c r="E66" s="68"/>
      <c r="F66" s="68"/>
      <c r="G66" s="48">
        <v>408</v>
      </c>
      <c r="H66" s="48"/>
      <c r="I66" s="48"/>
      <c r="J66" s="48">
        <v>2535</v>
      </c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23" customFormat="1" ht="12">
      <c r="A67" s="69" t="s">
        <v>151</v>
      </c>
      <c r="B67" s="69"/>
      <c r="C67" s="69"/>
      <c r="D67" s="69"/>
      <c r="E67" s="69"/>
      <c r="F67" s="69"/>
      <c r="G67" s="49">
        <v>6107</v>
      </c>
      <c r="H67" s="49"/>
      <c r="I67" s="49"/>
      <c r="J67" s="49">
        <v>108323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s="23" customFormat="1" ht="12">
      <c r="A68" s="69" t="s">
        <v>152</v>
      </c>
      <c r="B68" s="69"/>
      <c r="C68" s="69"/>
      <c r="D68" s="69"/>
      <c r="E68" s="69"/>
      <c r="F68" s="69"/>
      <c r="G68" s="49">
        <v>3394</v>
      </c>
      <c r="H68" s="49"/>
      <c r="I68" s="49"/>
      <c r="J68" s="49">
        <v>60222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s="23" customFormat="1" ht="12">
      <c r="A69" s="69" t="s">
        <v>153</v>
      </c>
      <c r="B69" s="69"/>
      <c r="C69" s="69"/>
      <c r="D69" s="69"/>
      <c r="E69" s="69"/>
      <c r="F69" s="6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s="23" customFormat="1" ht="12">
      <c r="A70" s="68" t="s">
        <v>154</v>
      </c>
      <c r="B70" s="68"/>
      <c r="C70" s="68"/>
      <c r="D70" s="68"/>
      <c r="E70" s="68"/>
      <c r="F70" s="68"/>
      <c r="G70" s="48">
        <v>400</v>
      </c>
      <c r="H70" s="48"/>
      <c r="I70" s="48"/>
      <c r="J70" s="48">
        <v>6471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s="23" customFormat="1" ht="12">
      <c r="A71" s="68" t="s">
        <v>155</v>
      </c>
      <c r="B71" s="68"/>
      <c r="C71" s="68"/>
      <c r="D71" s="68"/>
      <c r="E71" s="68"/>
      <c r="F71" s="68"/>
      <c r="G71" s="48">
        <v>9817</v>
      </c>
      <c r="H71" s="48"/>
      <c r="I71" s="48"/>
      <c r="J71" s="48">
        <v>119610</v>
      </c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23" customFormat="1" ht="12">
      <c r="A72" s="68" t="s">
        <v>156</v>
      </c>
      <c r="B72" s="68"/>
      <c r="C72" s="68"/>
      <c r="D72" s="68"/>
      <c r="E72" s="68"/>
      <c r="F72" s="68"/>
      <c r="G72" s="48">
        <v>2129</v>
      </c>
      <c r="H72" s="48"/>
      <c r="I72" s="48"/>
      <c r="J72" s="48">
        <v>13295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s="23" customFormat="1" ht="12">
      <c r="A73" s="68" t="s">
        <v>157</v>
      </c>
      <c r="B73" s="68"/>
      <c r="C73" s="68"/>
      <c r="D73" s="68"/>
      <c r="E73" s="68"/>
      <c r="F73" s="68"/>
      <c r="G73" s="48">
        <v>47774</v>
      </c>
      <c r="H73" s="48"/>
      <c r="I73" s="48"/>
      <c r="J73" s="48">
        <v>582693</v>
      </c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23" customFormat="1" ht="12">
      <c r="A74" s="68" t="s">
        <v>158</v>
      </c>
      <c r="B74" s="68"/>
      <c r="C74" s="68"/>
      <c r="D74" s="68"/>
      <c r="E74" s="68"/>
      <c r="F74" s="68"/>
      <c r="G74" s="48">
        <v>18</v>
      </c>
      <c r="H74" s="48"/>
      <c r="I74" s="48"/>
      <c r="J74" s="48">
        <v>202</v>
      </c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s="23" customFormat="1" ht="12">
      <c r="A75" s="68" t="s">
        <v>159</v>
      </c>
      <c r="B75" s="68"/>
      <c r="C75" s="68"/>
      <c r="D75" s="68"/>
      <c r="E75" s="68"/>
      <c r="F75" s="68"/>
      <c r="G75" s="48">
        <v>6</v>
      </c>
      <c r="H75" s="48"/>
      <c r="I75" s="48"/>
      <c r="J75" s="48">
        <v>32</v>
      </c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23" customFormat="1" ht="12">
      <c r="A76" s="68" t="s">
        <v>160</v>
      </c>
      <c r="B76" s="68"/>
      <c r="C76" s="68"/>
      <c r="D76" s="68"/>
      <c r="E76" s="68"/>
      <c r="F76" s="68"/>
      <c r="G76" s="48">
        <v>60144</v>
      </c>
      <c r="H76" s="48"/>
      <c r="I76" s="48"/>
      <c r="J76" s="48">
        <v>722303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s="23" customFormat="1" ht="26.1" customHeight="1">
      <c r="A77" s="68" t="s">
        <v>161</v>
      </c>
      <c r="B77" s="68"/>
      <c r="C77" s="68"/>
      <c r="D77" s="68"/>
      <c r="E77" s="68"/>
      <c r="F77" s="68"/>
      <c r="G77" s="48"/>
      <c r="H77" s="48"/>
      <c r="I77" s="48"/>
      <c r="J77" s="48">
        <v>95315.77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s="23" customFormat="1" ht="12">
      <c r="A78" s="69" t="s">
        <v>162</v>
      </c>
      <c r="B78" s="69"/>
      <c r="C78" s="69"/>
      <c r="D78" s="69"/>
      <c r="E78" s="69"/>
      <c r="F78" s="69"/>
      <c r="G78" s="49">
        <v>60144</v>
      </c>
      <c r="H78" s="49"/>
      <c r="I78" s="49"/>
      <c r="J78" s="49">
        <v>817618.77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s="23" customFormat="1" ht="1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s="23" customFormat="1">
      <c r="A80" s="24"/>
      <c r="B80" s="28" t="s">
        <v>25</v>
      </c>
      <c r="C80" s="29"/>
      <c r="D80" s="30"/>
      <c r="E80" s="30"/>
      <c r="F80" s="29"/>
      <c r="G80" s="31">
        <f>IF(ISBLANK(X20),"",ROUND(Y20/X20,2)*100)</f>
        <v>103</v>
      </c>
      <c r="H80" s="4"/>
      <c r="I80" s="4"/>
      <c r="J80" s="31">
        <f>IF(ISBLANK(X21),"",ROUND(Y21/X21,2)*100)</f>
        <v>103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s="23" customFormat="1">
      <c r="A81" s="24"/>
      <c r="B81" s="28" t="s">
        <v>26</v>
      </c>
      <c r="C81" s="29"/>
      <c r="D81" s="30"/>
      <c r="E81" s="30"/>
      <c r="F81" s="29"/>
      <c r="G81" s="19">
        <f>IF(ISBLANK(X20),"",ROUND(Z20/X20,2)*100)</f>
        <v>56.999999999999993</v>
      </c>
      <c r="H81" s="6"/>
      <c r="I81" s="6"/>
      <c r="J81" s="19">
        <f>IF(ISBLANK(X21),"",ROUND(Z21/X21,2)*100)</f>
        <v>56.999999999999993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s="23" customFormat="1" ht="12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s="6" customFormat="1" ht="12">
      <c r="A83" s="34" t="s">
        <v>31</v>
      </c>
    </row>
    <row r="84" spans="1:21" s="6" customFormat="1" ht="12">
      <c r="A84" s="25"/>
    </row>
    <row r="85" spans="1:21" s="6" customFormat="1" ht="12">
      <c r="A85" s="34" t="s">
        <v>32</v>
      </c>
    </row>
    <row r="86" spans="1:21" s="6" customFormat="1" ht="12">
      <c r="A86" s="20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s="25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</sheetData>
  <mergeCells count="48">
    <mergeCell ref="A76:F76"/>
    <mergeCell ref="A77:F77"/>
    <mergeCell ref="A78:F78"/>
    <mergeCell ref="A71:F71"/>
    <mergeCell ref="A72:F72"/>
    <mergeCell ref="A73:F73"/>
    <mergeCell ref="A74:F74"/>
    <mergeCell ref="A75:F75"/>
    <mergeCell ref="A66:F66"/>
    <mergeCell ref="A67:F67"/>
    <mergeCell ref="A68:F68"/>
    <mergeCell ref="A69:F69"/>
    <mergeCell ref="A70:F70"/>
    <mergeCell ref="A61:F61"/>
    <mergeCell ref="A62:F62"/>
    <mergeCell ref="A63:F63"/>
    <mergeCell ref="A64:F64"/>
    <mergeCell ref="A65:F65"/>
    <mergeCell ref="A30:U30"/>
    <mergeCell ref="A43:U43"/>
    <mergeCell ref="A55:U55"/>
    <mergeCell ref="A59:F59"/>
    <mergeCell ref="A60:F60"/>
    <mergeCell ref="A11:U11"/>
    <mergeCell ref="A12:U12"/>
    <mergeCell ref="A13:U13"/>
    <mergeCell ref="A14:U14"/>
    <mergeCell ref="J16:U16"/>
    <mergeCell ref="G16:I16"/>
    <mergeCell ref="A26:A28"/>
    <mergeCell ref="B26:B28"/>
    <mergeCell ref="C26:C28"/>
    <mergeCell ref="D26:F26"/>
    <mergeCell ref="D27:D28"/>
    <mergeCell ref="J26:U26"/>
    <mergeCell ref="G27:G28"/>
    <mergeCell ref="G21:H21"/>
    <mergeCell ref="J21:K21"/>
    <mergeCell ref="J27:J28"/>
    <mergeCell ref="G26:I26"/>
    <mergeCell ref="G20:H20"/>
    <mergeCell ref="J17:K17"/>
    <mergeCell ref="J20:K20"/>
    <mergeCell ref="G18:H18"/>
    <mergeCell ref="G19:H19"/>
    <mergeCell ref="J18:K18"/>
    <mergeCell ref="J19:K19"/>
    <mergeCell ref="G17:H17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Enot</dc:creator>
  <cp:lastModifiedBy>User</cp:lastModifiedBy>
  <cp:lastPrinted>2011-09-08T07:56:05Z</cp:lastPrinted>
  <dcterms:created xsi:type="dcterms:W3CDTF">2003-01-28T12:33:10Z</dcterms:created>
  <dcterms:modified xsi:type="dcterms:W3CDTF">2021-11-08T05:37:27Z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