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610" windowHeight="11640"/>
  </bookViews>
  <sheets>
    <sheet name="НМЦ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1" i="1"/>
  <c r="J11" i="1" s="1"/>
  <c r="K11" i="1" s="1"/>
  <c r="L11" i="1" l="1"/>
  <c r="M11" i="1" s="1"/>
  <c r="I6" i="1"/>
  <c r="J6" i="1" s="1"/>
  <c r="K6" i="1" s="1"/>
  <c r="I7" i="1"/>
  <c r="L7" i="1" s="1"/>
  <c r="M7" i="1" s="1"/>
  <c r="I8" i="1"/>
  <c r="J8" i="1" s="1"/>
  <c r="K8" i="1" s="1"/>
  <c r="L8" i="1"/>
  <c r="M8" i="1"/>
  <c r="I9" i="1"/>
  <c r="J9" i="1" s="1"/>
  <c r="K9" i="1" s="1"/>
  <c r="I10" i="1"/>
  <c r="J10" i="1" s="1"/>
  <c r="K10" i="1" s="1"/>
  <c r="L10" i="1" l="1"/>
  <c r="M10" i="1" s="1"/>
  <c r="J7" i="1"/>
  <c r="K7" i="1" s="1"/>
  <c r="L6" i="1"/>
  <c r="M6" i="1" s="1"/>
  <c r="L9" i="1"/>
  <c r="M9" i="1" s="1"/>
  <c r="I5" i="1"/>
  <c r="L5" i="1" s="1"/>
  <c r="M5" i="1" l="1"/>
  <c r="J5" i="1"/>
  <c r="K5" i="1" s="1"/>
</calcChain>
</file>

<file path=xl/sharedStrings.xml><?xml version="1.0" encoding="utf-8"?>
<sst xmlns="http://schemas.openxmlformats.org/spreadsheetml/2006/main" count="41" uniqueCount="30">
  <si>
    <t>№</t>
  </si>
  <si>
    <t>Основыне характеристи объекта закупки</t>
  </si>
  <si>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</si>
  <si>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</si>
  <si>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</si>
  <si>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</si>
  <si>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</si>
  <si>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</si>
  <si>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</si>
  <si>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</si>
  <si>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рублей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</si>
  <si>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</si>
  <si>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Коммерческие предложения (руб./ед.изм.)</t>
  </si>
  <si>
    <t xml:space="preserve">Наименование товара (работ, услуг) 
</t>
  </si>
  <si>
    <t>В результате проведенного расчета Н(М)Ц договора составила:</t>
  </si>
  <si>
    <t xml:space="preserve">В соответствии с описанием предмета закупки 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</si>
  <si>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</si>
  <si>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</si>
  <si>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</si>
  <si>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>кг</t>
  </si>
  <si>
    <t>Обоснование начальной (максимальной) цены Договора на поставку молочной продукции</t>
  </si>
  <si>
    <t xml:space="preserve">Молоко - 3,2% м.д.ж., пастеризованное, п/э литровый пакет, ГОСТ 31450-2013 </t>
  </si>
  <si>
    <t xml:space="preserve">Кефир 3,2% м.д.ж. п/э пакет, ГОСТ 31454-2012 </t>
  </si>
  <si>
    <t>Снежок 2,5% м.д.ж. п/э пакет,</t>
  </si>
  <si>
    <t xml:space="preserve">Йогурт 2,5% м.д.ж. п/э пак. Клубника, персик,черника, ГОСТ 31981-2013 </t>
  </si>
  <si>
    <t xml:space="preserve">Сметана 15% м.д.ж. банка 0,2 кг., ГОСТ 31452-2012 </t>
  </si>
  <si>
    <t xml:space="preserve">Творог  9% м.д.ж. с кислотностью не более 150Т пласт. Банка 0,200 кг., ГОСТ 31453-2013 </t>
  </si>
  <si>
    <t>л</t>
  </si>
  <si>
    <t xml:space="preserve">При определениеии начальной (максимальной) цены Договора  на поставку  молочной продукции  применен метод сопоставимых рыночных цен (анализ рынка). </t>
  </si>
  <si>
    <t xml:space="preserve">Сыр "Голландский", фас. Не более 0,250 кг.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</si>
</sst>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top" wrapText="1"/>
    </xf>
    <xf numFmtId="0" fontId="7" fillId="0" borderId="0" xfId="0" applyFont="1" applyAlignment="1"/>
    <xf numFmtId="0" fontId="9" fillId="0" borderId="0" xfId="0" applyFont="1"/>
    <xf numFmtId="0" fontId="9" fillId="0" borderId="0" xfId="0" applyFont="1" applyAlignment="1" applyProtection="1">
      <alignment wrapText="1"/>
      <protection locked="0"/>
    </xf>
    <xf numFmtId="165" fontId="9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Border="1"/>
    <xf numFmtId="0" fontId="5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7" fillId="0" borderId="0" xfId="0" applyFont="1" applyAlignment="1">
      <alignment horizontal="left"/>
    </xf>
    <xf numFmtId="43" fontId="5" fillId="0" borderId="0" xfId="0" applyNumberFormat="1" applyFont="1"/>
    <xf numFmtId="0" fontId="7" fillId="0" borderId="0" xfId="0" applyFont="1" applyFill="1"/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/>
    <xf numFmtId="0" fontId="6" fillId="0" borderId="2" xfId="0" applyFont="1" applyBorder="1" applyAlignment="1">
      <alignment horizontal="center" vertical="center" wrapText="1"/>
    </xf>
    <xf numFmtId="164" fontId="7" fillId="2" borderId="0" xfId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 wrapText="1"/>
    </xf>
    <xf numFmtId="4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9" fillId="0" borderId="15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2" fontId="11" fillId="0" borderId="15" xfId="0" applyNumberFormat="1" applyFont="1" applyBorder="1" applyAlignment="1">
      <alignment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9" fillId="0" borderId="15" xfId="2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2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2775" y="36576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7" zoomScale="85" zoomScaleNormal="85" workbookViewId="0">
      <selection activeCell="H19" sqref="H19"/>
    </sheetView>
  </sheetViews>
  <sheetFormatPr defaultColWidth="9.140625" defaultRowHeight="12.75" x14ac:dyDescent="0.2"/>
  <cols>
    <col min="1" max="1" width="3.140625" style="1" customWidth="1"/>
    <col min="2" max="2" width="31" style="1" customWidth="1"/>
    <col min="3" max="3" width="20.5703125" style="1" customWidth="1"/>
    <col min="4" max="4" width="5.85546875" style="1" customWidth="1"/>
    <col min="5" max="5" width="8.85546875" style="1" customWidth="1"/>
    <col min="6" max="6" width="15.42578125" style="1" customWidth="1"/>
    <col min="7" max="7" width="16.140625" style="1" customWidth="1"/>
    <col min="8" max="8" width="15.7109375" style="1" customWidth="1"/>
    <col min="9" max="9" width="18" style="1" customWidth="1"/>
    <col min="10" max="10" width="13.42578125" style="1" customWidth="1"/>
    <col min="11" max="11" width="10.140625" style="26" customWidth="1"/>
    <col min="12" max="12" width="10.5703125" style="1" customWidth="1"/>
    <col min="13" max="13" width="16.140625" style="1" customWidth="1"/>
    <col min="14" max="16384" width="9.140625" style="1"/>
  </cols>
  <sheetData>
    <row r="1" spans="1:13" s="3" customFormat="1" ht="67.5" customHeight="1" x14ac:dyDescent="0.2">
      <c r="B1" s="15"/>
      <c r="I1" s="45"/>
      <c r="J1" s="45"/>
      <c r="K1" s="45"/>
      <c r="L1" s="45"/>
      <c r="M1" s="45"/>
    </row>
    <row r="2" spans="1:13" s="3" customFormat="1" ht="39" customHeight="1" x14ac:dyDescent="0.2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3" customFormat="1" ht="39" customHeight="1" x14ac:dyDescent="0.2">
      <c r="A3" s="56" t="s">
        <v>0</v>
      </c>
      <c r="B3" s="58" t="s">
        <v>13</v>
      </c>
      <c r="C3" s="60" t="s">
        <v>1</v>
      </c>
      <c r="D3" s="59" t="s">
        <v>2</v>
      </c>
      <c r="E3" s="59" t="s">
        <v>3</v>
      </c>
      <c r="F3" s="50" t="s">
        <v>12</v>
      </c>
      <c r="G3" s="51"/>
      <c r="H3" s="51"/>
      <c r="I3" s="63" t="s">
        <v>4</v>
      </c>
      <c r="J3" s="63"/>
      <c r="K3" s="63"/>
      <c r="L3" s="47" t="s">
        <v>5</v>
      </c>
      <c r="M3" s="48"/>
    </row>
    <row r="4" spans="1:13" s="3" customFormat="1" ht="144" customHeight="1" thickBot="1" x14ac:dyDescent="0.25">
      <c r="A4" s="57"/>
      <c r="B4" s="59"/>
      <c r="C4" s="61"/>
      <c r="D4" s="62"/>
      <c r="E4" s="62"/>
      <c r="F4" s="23" t="s">
        <v>16</v>
      </c>
      <c r="G4" s="23" t="s">
        <v>17</v>
      </c>
      <c r="H4" s="23" t="s">
        <v>18</v>
      </c>
      <c r="I4" s="27" t="s">
        <v>6</v>
      </c>
      <c r="J4" s="27" t="s">
        <v>7</v>
      </c>
      <c r="K4" s="24" t="s">
        <v>11</v>
      </c>
      <c r="L4" s="4" t="s">
        <v>8</v>
      </c>
      <c r="M4" s="4" t="s">
        <v>9</v>
      </c>
    </row>
    <row r="5" spans="1:13" s="5" customFormat="1" ht="48" thickBot="1" x14ac:dyDescent="0.3">
      <c r="A5" s="29">
        <v>1</v>
      </c>
      <c r="B5" s="40" t="s">
        <v>21</v>
      </c>
      <c r="C5" s="30" t="s">
        <v>15</v>
      </c>
      <c r="D5" s="42" t="s">
        <v>27</v>
      </c>
      <c r="E5" s="43">
        <v>4000</v>
      </c>
      <c r="F5" s="34">
        <v>45</v>
      </c>
      <c r="G5" s="35">
        <v>50</v>
      </c>
      <c r="H5" s="36">
        <v>47</v>
      </c>
      <c r="I5" s="37">
        <f>AVERAGE(F5:H5)</f>
        <v>47.333333333333336</v>
      </c>
      <c r="J5" s="31">
        <f t="shared" ref="J5" si="0">SQRT(((SUM((POWER(H5-I5,2)),(POWER(G5-I5,2)),(POWER(F5-I5,2)))/(COLUMNS(F5:H5)-1))))</f>
        <v>2.5166114784235831</v>
      </c>
      <c r="K5" s="32">
        <f>J5/I5*100</f>
        <v>5.3167848135709503</v>
      </c>
      <c r="L5" s="33">
        <f>I5</f>
        <v>47.333333333333336</v>
      </c>
      <c r="M5" s="33">
        <f>L5*E5</f>
        <v>189333.33333333334</v>
      </c>
    </row>
    <row r="6" spans="1:13" s="5" customFormat="1" ht="48" thickBot="1" x14ac:dyDescent="0.3">
      <c r="A6" s="38">
        <v>2</v>
      </c>
      <c r="B6" s="41" t="s">
        <v>22</v>
      </c>
      <c r="C6" s="30" t="s">
        <v>15</v>
      </c>
      <c r="D6" s="42" t="s">
        <v>27</v>
      </c>
      <c r="E6" s="44">
        <v>470</v>
      </c>
      <c r="F6" s="34"/>
      <c r="G6" s="35">
        <v>35</v>
      </c>
      <c r="H6" s="36"/>
      <c r="I6" s="37">
        <f t="shared" ref="I6:I11" si="1">AVERAGE(F6:H6)</f>
        <v>35</v>
      </c>
      <c r="J6" s="31">
        <f t="shared" ref="J6:J11" si="2">SQRT(((SUM((POWER(H6-I6,2)),(POWER(G6-I6,2)),(POWER(F6-I6,2)))/(COLUMNS(F6:H6)-1))))</f>
        <v>35</v>
      </c>
      <c r="K6" s="32">
        <f t="shared" ref="K6:K11" si="3">J6/I6*100</f>
        <v>100</v>
      </c>
      <c r="L6" s="33">
        <f t="shared" ref="L6:L11" si="4">I6</f>
        <v>35</v>
      </c>
      <c r="M6" s="33">
        <f t="shared" ref="M6:M11" si="5">L6*E6</f>
        <v>16450</v>
      </c>
    </row>
    <row r="7" spans="1:13" s="5" customFormat="1" ht="48" thickBot="1" x14ac:dyDescent="0.3">
      <c r="A7" s="38">
        <v>3</v>
      </c>
      <c r="B7" s="41" t="s">
        <v>23</v>
      </c>
      <c r="C7" s="30" t="s">
        <v>15</v>
      </c>
      <c r="D7" s="42" t="s">
        <v>27</v>
      </c>
      <c r="E7" s="44">
        <v>470</v>
      </c>
      <c r="F7" s="34">
        <v>33.5</v>
      </c>
      <c r="G7" s="35">
        <v>38</v>
      </c>
      <c r="H7" s="36">
        <v>34</v>
      </c>
      <c r="I7" s="37">
        <f t="shared" si="1"/>
        <v>35.166666666666664</v>
      </c>
      <c r="J7" s="31">
        <f t="shared" si="2"/>
        <v>2.4664414311581235</v>
      </c>
      <c r="K7" s="32">
        <f t="shared" si="3"/>
        <v>7.0135775293595941</v>
      </c>
      <c r="L7" s="33">
        <f t="shared" si="4"/>
        <v>35.166666666666664</v>
      </c>
      <c r="M7" s="33">
        <f t="shared" si="5"/>
        <v>16528.333333333332</v>
      </c>
    </row>
    <row r="8" spans="1:13" s="5" customFormat="1" ht="48" thickBot="1" x14ac:dyDescent="0.3">
      <c r="A8" s="38">
        <v>4</v>
      </c>
      <c r="B8" s="41" t="s">
        <v>24</v>
      </c>
      <c r="C8" s="30" t="s">
        <v>15</v>
      </c>
      <c r="D8" s="42" t="s">
        <v>27</v>
      </c>
      <c r="E8" s="44">
        <v>470</v>
      </c>
      <c r="F8" s="34">
        <v>34.5</v>
      </c>
      <c r="G8" s="35">
        <v>40</v>
      </c>
      <c r="H8" s="36">
        <v>35</v>
      </c>
      <c r="I8" s="37">
        <f t="shared" si="1"/>
        <v>36.5</v>
      </c>
      <c r="J8" s="31">
        <f t="shared" si="2"/>
        <v>3.0413812651491097</v>
      </c>
      <c r="K8" s="32">
        <f t="shared" si="3"/>
        <v>8.3325514113674242</v>
      </c>
      <c r="L8" s="33">
        <f t="shared" si="4"/>
        <v>36.5</v>
      </c>
      <c r="M8" s="33">
        <f t="shared" si="5"/>
        <v>17155</v>
      </c>
    </row>
    <row r="9" spans="1:13" s="5" customFormat="1" ht="48" thickBot="1" x14ac:dyDescent="0.3">
      <c r="A9" s="38">
        <v>5</v>
      </c>
      <c r="B9" s="41" t="s">
        <v>25</v>
      </c>
      <c r="C9" s="30" t="s">
        <v>15</v>
      </c>
      <c r="D9" s="42" t="s">
        <v>19</v>
      </c>
      <c r="E9" s="44">
        <v>140</v>
      </c>
      <c r="F9" s="34">
        <v>41.9</v>
      </c>
      <c r="G9" s="35">
        <v>45</v>
      </c>
      <c r="H9" s="36">
        <v>41.9</v>
      </c>
      <c r="I9" s="37">
        <f t="shared" si="1"/>
        <v>42.933333333333337</v>
      </c>
      <c r="J9" s="31">
        <f t="shared" si="2"/>
        <v>1.7897858344878408</v>
      </c>
      <c r="K9" s="32">
        <f t="shared" si="3"/>
        <v>4.1687558256704369</v>
      </c>
      <c r="L9" s="33">
        <f t="shared" si="4"/>
        <v>42.933333333333337</v>
      </c>
      <c r="M9" s="33">
        <f t="shared" si="5"/>
        <v>6010.666666666667</v>
      </c>
    </row>
    <row r="10" spans="1:13" s="3" customFormat="1" ht="51.75" customHeight="1" thickBot="1" x14ac:dyDescent="0.25">
      <c r="A10" s="39">
        <v>6</v>
      </c>
      <c r="B10" s="64" t="s">
        <v>26</v>
      </c>
      <c r="C10" s="65" t="s">
        <v>15</v>
      </c>
      <c r="D10" s="66" t="s">
        <v>19</v>
      </c>
      <c r="E10" s="67">
        <v>514</v>
      </c>
      <c r="F10" s="68">
        <v>48.6</v>
      </c>
      <c r="G10" s="69">
        <v>54</v>
      </c>
      <c r="H10" s="70">
        <v>48.96</v>
      </c>
      <c r="I10" s="71">
        <f t="shared" si="1"/>
        <v>50.52</v>
      </c>
      <c r="J10" s="72">
        <f t="shared" si="2"/>
        <v>3.0191389500981893</v>
      </c>
      <c r="K10" s="73">
        <f t="shared" si="3"/>
        <v>5.9761261878428131</v>
      </c>
      <c r="L10" s="74">
        <f t="shared" si="4"/>
        <v>50.52</v>
      </c>
      <c r="M10" s="74">
        <f t="shared" si="5"/>
        <v>25967.280000000002</v>
      </c>
    </row>
    <row r="11" spans="1:13" s="3" customFormat="1" ht="51.75" customHeight="1" x14ac:dyDescent="0.2">
      <c r="A11" s="75">
        <v>7</v>
      </c>
      <c r="B11" s="76" t="s">
        <v>29</v>
      </c>
      <c r="C11" s="77" t="s">
        <v>15</v>
      </c>
      <c r="D11" s="78" t="s">
        <v>19</v>
      </c>
      <c r="E11" s="79">
        <v>76</v>
      </c>
      <c r="F11" s="80">
        <v>500</v>
      </c>
      <c r="G11" s="81">
        <v>450</v>
      </c>
      <c r="H11" s="82">
        <v>550</v>
      </c>
      <c r="I11" s="83">
        <f t="shared" si="1"/>
        <v>500</v>
      </c>
      <c r="J11" s="84">
        <f t="shared" si="2"/>
        <v>50</v>
      </c>
      <c r="K11" s="84">
        <f t="shared" si="3"/>
        <v>10</v>
      </c>
      <c r="L11" s="85">
        <f t="shared" si="4"/>
        <v>500</v>
      </c>
      <c r="M11" s="85">
        <f t="shared" si="5"/>
        <v>38000</v>
      </c>
    </row>
    <row r="12" spans="1:13" s="3" customFormat="1" ht="15.75" customHeight="1" x14ac:dyDescent="0.2">
      <c r="A12" s="49" t="s">
        <v>14</v>
      </c>
      <c r="B12" s="49"/>
      <c r="C12" s="49"/>
      <c r="D12" s="49"/>
      <c r="E12" s="49"/>
      <c r="F12" s="49"/>
      <c r="G12" s="49"/>
      <c r="H12" s="49"/>
      <c r="I12" s="28">
        <f>SUM(M5:M11)</f>
        <v>309444.61333333334</v>
      </c>
      <c r="J12" s="6" t="s">
        <v>10</v>
      </c>
      <c r="K12" s="25"/>
      <c r="L12" s="6"/>
      <c r="M12" s="7"/>
    </row>
    <row r="13" spans="1:13" s="16" customFormat="1" ht="33" customHeight="1" x14ac:dyDescent="0.25">
      <c r="A13" s="52" t="s">
        <v>28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s="3" customFormat="1" ht="15.75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  <c r="M14" s="54"/>
    </row>
    <row r="15" spans="1:13" s="13" customFormat="1" ht="14.2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2"/>
      <c r="L15" s="8"/>
      <c r="M15" s="8"/>
    </row>
    <row r="16" spans="1:13" s="16" customFormat="1" ht="16.5" customHeight="1" x14ac:dyDescent="0.25">
      <c r="B16" s="20"/>
      <c r="H16" s="17"/>
    </row>
    <row r="17" spans="1:13" s="16" customFormat="1" ht="16.5" customHeight="1" x14ac:dyDescent="0.25">
      <c r="A17" s="9"/>
      <c r="B17" s="9"/>
      <c r="C17" s="9"/>
      <c r="D17" s="10"/>
      <c r="E17" s="10"/>
      <c r="F17" s="10"/>
      <c r="G17" s="10"/>
      <c r="H17" s="10"/>
      <c r="I17" s="3"/>
      <c r="J17" s="3"/>
      <c r="K17" s="15"/>
      <c r="L17" s="3"/>
      <c r="M17" s="3"/>
    </row>
    <row r="18" spans="1:13" s="3" customFormat="1" x14ac:dyDescent="0.2">
      <c r="K18" s="15"/>
    </row>
    <row r="19" spans="1:13" s="3" customFormat="1" ht="15.75" x14ac:dyDescent="0.25">
      <c r="A19" s="46"/>
      <c r="B19" s="46"/>
      <c r="C19" s="46"/>
      <c r="D19" s="46"/>
      <c r="E19" s="10"/>
      <c r="F19" s="11"/>
      <c r="G19" s="12"/>
      <c r="H19" s="21"/>
      <c r="I19" s="13"/>
      <c r="J19" s="13"/>
      <c r="K19" s="13"/>
      <c r="L19" s="13"/>
      <c r="M19" s="13"/>
    </row>
    <row r="20" spans="1:13" s="3" customFormat="1" ht="15.75" x14ac:dyDescent="0.25">
      <c r="A20" s="16"/>
      <c r="B20" s="16"/>
      <c r="C20" s="16"/>
      <c r="D20" s="16"/>
      <c r="E20" s="16"/>
      <c r="F20" s="16"/>
      <c r="G20" s="16"/>
      <c r="H20" s="17"/>
      <c r="I20" s="16"/>
      <c r="J20" s="16"/>
      <c r="K20" s="16"/>
      <c r="L20" s="16"/>
      <c r="M20" s="16"/>
    </row>
    <row r="21" spans="1:13" ht="15.75" x14ac:dyDescent="0.25">
      <c r="A21" s="16"/>
      <c r="B21" s="16"/>
      <c r="C21" s="16"/>
      <c r="D21" s="16"/>
      <c r="E21" s="16"/>
      <c r="F21" s="16"/>
      <c r="G21" s="16"/>
      <c r="H21" s="17"/>
      <c r="I21" s="16"/>
      <c r="J21" s="16"/>
      <c r="K21" s="16"/>
      <c r="L21" s="16"/>
      <c r="M21" s="16"/>
    </row>
    <row r="22" spans="1:13" x14ac:dyDescent="0.2">
      <c r="A22" s="3"/>
      <c r="B22" s="3"/>
      <c r="C22" s="3"/>
      <c r="D22" s="3"/>
      <c r="E22" s="3"/>
      <c r="F22" s="3"/>
      <c r="G22" s="3"/>
      <c r="H22" s="14"/>
      <c r="I22" s="3"/>
      <c r="J22" s="3"/>
      <c r="K22" s="15"/>
      <c r="L22" s="3"/>
      <c r="M22" s="3"/>
    </row>
    <row r="23" spans="1:13" x14ac:dyDescent="0.2">
      <c r="A23" s="3"/>
      <c r="B23" s="3"/>
      <c r="C23" s="3"/>
      <c r="D23" s="3"/>
      <c r="E23" s="3"/>
      <c r="F23" s="3"/>
      <c r="G23" s="3"/>
      <c r="H23" s="14"/>
      <c r="I23" s="19"/>
      <c r="J23" s="3"/>
      <c r="K23" s="15"/>
      <c r="L23" s="3"/>
      <c r="M23" s="3"/>
    </row>
    <row r="24" spans="1:13" x14ac:dyDescent="0.2">
      <c r="A24" s="3"/>
      <c r="B24" s="3"/>
      <c r="C24" s="3"/>
      <c r="D24" s="3"/>
      <c r="E24" s="3"/>
      <c r="F24" s="3"/>
      <c r="G24" s="3"/>
      <c r="H24" s="14"/>
      <c r="I24" s="3"/>
      <c r="J24" s="3"/>
      <c r="K24" s="15"/>
      <c r="L24" s="3"/>
      <c r="M24" s="3"/>
    </row>
    <row r="25" spans="1:13" x14ac:dyDescent="0.2">
      <c r="H25" s="2"/>
    </row>
    <row r="26" spans="1:13" x14ac:dyDescent="0.2">
      <c r="H26" s="2"/>
    </row>
    <row r="27" spans="1:13" x14ac:dyDescent="0.2">
      <c r="H27" s="2"/>
    </row>
    <row r="28" spans="1:13" x14ac:dyDescent="0.2">
      <c r="H28" s="2"/>
    </row>
  </sheetData>
  <mergeCells count="14">
    <mergeCell ref="I1:M1"/>
    <mergeCell ref="A19:D19"/>
    <mergeCell ref="L3:M3"/>
    <mergeCell ref="A12:H12"/>
    <mergeCell ref="F3:H3"/>
    <mergeCell ref="A13:M13"/>
    <mergeCell ref="A14:M14"/>
    <mergeCell ref="A2:M2"/>
    <mergeCell ref="A3:A4"/>
    <mergeCell ref="B3:B4"/>
    <mergeCell ref="C3:C4"/>
    <mergeCell ref="D3:D4"/>
    <mergeCell ref="E3:E4"/>
    <mergeCell ref="I3:K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Acer_E732z</cp:lastModifiedBy>
  <cp:lastPrinted>2021-08-04T10:11:01Z</cp:lastPrinted>
  <dcterms:created xsi:type="dcterms:W3CDTF">2014-05-19T23:28:21Z</dcterms:created>
  <dcterms:modified xsi:type="dcterms:W3CDTF">2021-11-10T14:38:00Z</dcterms:modified>
</cp:coreProperties>
</file>