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1700"/>
  </bookViews>
  <sheets>
    <sheet name="НМЦ" sheetId="1" r:id="rId1"/>
  </sheets>
  <calcPr calcId="162913"/>
</workbook>
</file>

<file path=xl/calcChain.xml><?xml version="1.0" encoding="utf-8"?>
<calcChain xmlns="http://schemas.openxmlformats.org/spreadsheetml/2006/main">
  <c r="L7" i="1" l="1"/>
  <c r="M7" i="1" s="1"/>
  <c r="J7" i="1"/>
  <c r="K7" i="1" s="1"/>
  <c r="I7" i="1"/>
  <c r="I6" i="1"/>
  <c r="J6" i="1" s="1"/>
  <c r="K6" i="1" s="1"/>
  <c r="I5" i="1"/>
  <c r="L5" i="1" s="1"/>
  <c r="M5" i="1" s="1"/>
  <c r="L6" i="1" l="1"/>
  <c r="M6" i="1" s="1"/>
  <c r="I8" i="1" s="1"/>
  <c r="J5" i="1"/>
  <c r="K5" i="1" s="1"/>
</calcChain>
</file>

<file path=xl/sharedStrings.xml><?xml version="1.0" encoding="utf-8"?>
<sst xmlns="http://schemas.openxmlformats.org/spreadsheetml/2006/main" count="29" uniqueCount="26">
  <si>
    <t>Обоснование начальной (максимальной) цены Договора на поставку мяса кур, яйца</t>
  </si>
  <si>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</si>
  <si>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</si>
  <si>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</si>
  <si>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</si>
  <si>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</si>
  <si>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</si>
  <si>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Н(М)ЦК, ЦКЕП</t>
  </si>
  <si>
    <t>Н(М)ЦК,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</si>
  <si>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</si>
  <si>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</si>
  <si>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</si>
  <si>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</si>
  <si>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</si>
  <si>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1"/>
        <rFont val="Times New Roman"/>
      </rPr>
      <t xml:space="preserve">         (не должен превышать 33%)</t>
    </r>
  </si>
  <si>
    <t>Средняя арифметическая цена за единицу     руб.</t>
  </si>
  <si>
    <t>Расчет Н (МЦК) по формуле                             v - количество (объем) закупаемого товара (работы, услуги);
     ц - ср. цена за единицу    ЦКЕП = v*ц</t>
  </si>
  <si>
    <t>Мясо птицы (курица) – Охлажденное, не должно подвергаться обработке рассолами, содержащими стабилизаторы, консерванты, а также в них не должны содержаться генетически модифицированные продукты, без пищевых смесей, без фосфатов. не допускается мясо птицы механической обвалки и коллагенсодержащее сырье из мяса птицы, ГОСТ 31962-2013 Мясо кур (тушки кур, цыплят-бройлеров и их части). Технические условия. СанПиН 2.4.1.3049-13,</t>
  </si>
  <si>
    <t xml:space="preserve">В соответствии с описанием предмета закупки </t>
  </si>
  <si>
    <t>кг</t>
  </si>
  <si>
    <t>Филе куриное охлажденное, в соответствии с ГОСТ,с СанПиН 2.4.1.3049-13</t>
  </si>
  <si>
    <t>Яйцо – Диетическое, I категории с весом не менее 58г., скорлупа чистая и крепкая. На скорлупе каждого диетического яйца ставят несмываемое клеймо. ГОСТ 31654-2012 Яйца куриные пищевые. Технические условия. В соответствии с СанПиН 2.4.1.3049-13</t>
  </si>
  <si>
    <t>шт</t>
  </si>
  <si>
    <t>В результате проведенного расчета Н(М)Ц договора составила:</t>
  </si>
  <si>
    <t>рублей</t>
  </si>
  <si>
    <r>
      <t>При определениеии начальной (максимальной) цены Договора на поставку мяса кур, яйца</t>
    </r>
    <r>
      <rPr>
        <b/>
        <sz val="12"/>
        <color indexed="2"/>
        <rFont val="Times New Roman"/>
      </rPr>
      <t xml:space="preserve"> </t>
    </r>
    <r>
      <rPr>
        <b/>
        <sz val="12"/>
        <rFont val="Times New Roman"/>
      </rPr>
      <t xml:space="preserve">применен метод сопоставимых рыночных цен (анализ рынка).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</si>
</sst>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0.0000"/>
  </numFmts>
  <fonts count="12" x14ac:knownFonts="1">
    <font>
      <sz val="11"/>
      <color theme="1"/>
      <name val="Calibri"/>
      <scheme val="minor"/>
    </font>
    <font>
      <sz val="11"/>
      <name val="Calibri"/>
    </font>
    <font>
      <sz val="10"/>
      <name val="Times New Roman"/>
    </font>
    <font>
      <sz val="12"/>
      <name val="Times New Roman"/>
    </font>
    <font>
      <b/>
      <sz val="12"/>
      <name val="Times New Roman"/>
    </font>
    <font>
      <b/>
      <sz val="11"/>
      <name val="Times New Roman"/>
    </font>
    <font>
      <sz val="11"/>
      <color indexed="64"/>
      <name val="Times New Roman"/>
    </font>
    <font>
      <sz val="12"/>
      <color theme="1"/>
      <name val="Times New Roman"/>
    </font>
    <font>
      <sz val="11"/>
      <color theme="1"/>
      <name val="Times New Roman"/>
    </font>
    <font>
      <sz val="11"/>
      <name val="Times New Roman"/>
    </font>
    <font>
      <i/>
      <sz val="11"/>
      <name val="Times New Roman"/>
    </font>
    <font>
      <b/>
      <sz val="12"/>
      <color indexed="2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/>
  </cellStyleXfs>
  <cellXfs count="41">
    <xf numFmtId="0" fontId="0" fillId="0" borderId="0" xfId="0"/>
    <xf numFmtId="0" fontId="2" fillId="0" borderId="0" xfId="0" applyFont="1"/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vertical="center" wrapText="1"/>
    </xf>
    <xf numFmtId="4" fontId="3" fillId="0" borderId="2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164" fontId="4" fillId="2" borderId="0" xfId="1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wrapText="1"/>
    </xf>
    <xf numFmtId="16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9" fillId="0" borderId="0" xfId="0" applyFont="1" applyAlignment="1">
      <alignment vertical="center"/>
    </xf>
    <xf numFmtId="43" fontId="2" fillId="0" borderId="0" xfId="0" applyNumberFormat="1" applyFont="1"/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3</xdr:row>
      <xdr:rowOff>1476374</xdr:rowOff>
    </xdr:from>
    <xdr:to>
      <xdr:col>10</xdr:col>
      <xdr:colOff>600075</xdr:colOff>
      <xdr:row>3</xdr:row>
      <xdr:rowOff>1819275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6962775" y="3657600"/>
          <a:ext cx="590549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169208</xdr:colOff>
      <xdr:row>3</xdr:row>
      <xdr:rowOff>1266265</xdr:rowOff>
    </xdr:from>
    <xdr:to>
      <xdr:col>9</xdr:col>
      <xdr:colOff>674033</xdr:colOff>
      <xdr:row>3</xdr:row>
      <xdr:rowOff>1523439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9156326" y="3115236"/>
          <a:ext cx="5048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topLeftCell="A4" zoomScale="90" workbookViewId="0">
      <selection activeCell="F18" sqref="F18"/>
    </sheetView>
  </sheetViews>
  <sheetFormatPr defaultColWidth="9.140625" defaultRowHeight="12.75" x14ac:dyDescent="0.2"/>
  <cols>
    <col min="1" max="1" width="3.140625" style="1" bestFit="1" customWidth="1"/>
    <col min="2" max="2" width="31" style="1" bestFit="1" customWidth="1"/>
    <col min="3" max="3" width="20.5703125" style="1" bestFit="1" customWidth="1"/>
    <col min="4" max="4" width="5.85546875" style="1" bestFit="1" customWidth="1"/>
    <col min="5" max="5" width="8.85546875" style="1" bestFit="1" customWidth="1"/>
    <col min="6" max="6" width="15.5703125" style="1" bestFit="1" customWidth="1"/>
    <col min="7" max="7" width="16.28515625" style="1" bestFit="1" customWidth="1"/>
    <col min="8" max="8" width="15.85546875" style="1" bestFit="1" customWidth="1"/>
    <col min="9" max="9" width="18.140625" style="1" bestFit="1" customWidth="1"/>
    <col min="10" max="10" width="13.5703125" style="1" bestFit="1" customWidth="1"/>
    <col min="11" max="11" width="10.28515625" style="1" bestFit="1" customWidth="1"/>
    <col min="12" max="12" width="11.28515625" style="1" bestFit="1" customWidth="1"/>
    <col min="13" max="13" width="16.28515625" style="1" bestFit="1" customWidth="1"/>
    <col min="14" max="14" width="9.140625" style="1" bestFit="1"/>
    <col min="15" max="16384" width="9.140625" style="1"/>
  </cols>
  <sheetData>
    <row r="1" spans="1:13" ht="67.5" customHeight="1" x14ac:dyDescent="0.2">
      <c r="I1" s="26"/>
      <c r="J1" s="26"/>
      <c r="K1" s="26"/>
      <c r="L1" s="26"/>
      <c r="M1" s="26"/>
    </row>
    <row r="2" spans="1:13" ht="39" customHeight="1" x14ac:dyDescent="0.2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ht="39" customHeight="1" x14ac:dyDescent="0.2">
      <c r="A3" s="28" t="s">
        <v>1</v>
      </c>
      <c r="B3" s="30" t="s">
        <v>2</v>
      </c>
      <c r="C3" s="32" t="s">
        <v>3</v>
      </c>
      <c r="D3" s="31" t="s">
        <v>4</v>
      </c>
      <c r="E3" s="31" t="s">
        <v>5</v>
      </c>
      <c r="F3" s="28" t="s">
        <v>6</v>
      </c>
      <c r="G3" s="35"/>
      <c r="H3" s="35"/>
      <c r="I3" s="36" t="s">
        <v>7</v>
      </c>
      <c r="J3" s="36"/>
      <c r="K3" s="36"/>
      <c r="L3" s="37" t="s">
        <v>8</v>
      </c>
      <c r="M3" s="38"/>
    </row>
    <row r="4" spans="1:13" ht="144" customHeight="1" x14ac:dyDescent="0.2">
      <c r="A4" s="29"/>
      <c r="B4" s="31"/>
      <c r="C4" s="33"/>
      <c r="D4" s="34"/>
      <c r="E4" s="34"/>
      <c r="F4" s="3" t="s">
        <v>9</v>
      </c>
      <c r="G4" s="3" t="s">
        <v>10</v>
      </c>
      <c r="H4" s="3" t="s">
        <v>11</v>
      </c>
      <c r="I4" s="2" t="s">
        <v>12</v>
      </c>
      <c r="J4" s="2" t="s">
        <v>13</v>
      </c>
      <c r="K4" s="2" t="s">
        <v>14</v>
      </c>
      <c r="L4" s="4" t="s">
        <v>15</v>
      </c>
      <c r="M4" s="4" t="s">
        <v>16</v>
      </c>
    </row>
    <row r="5" spans="1:13" s="5" customFormat="1" ht="255" x14ac:dyDescent="0.25">
      <c r="A5" s="6">
        <v>1</v>
      </c>
      <c r="B5" s="7" t="s">
        <v>17</v>
      </c>
      <c r="C5" s="8" t="s">
        <v>18</v>
      </c>
      <c r="D5" s="9" t="s">
        <v>19</v>
      </c>
      <c r="E5" s="10">
        <v>600</v>
      </c>
      <c r="F5" s="11">
        <v>220</v>
      </c>
      <c r="G5" s="12">
        <v>220</v>
      </c>
      <c r="H5" s="11">
        <v>195</v>
      </c>
      <c r="I5" s="11">
        <f t="shared" ref="I5:I7" si="0">AVERAGE(F5:H5)</f>
        <v>211.66666666666666</v>
      </c>
      <c r="J5" s="13">
        <f t="shared" ref="J5:J7" si="1">SQRT(((SUM((POWER(H5-I5,2)),(POWER(G5-I5,2)),(POWER(F5-I5,2)))/(COLUMNS(F5:H5)-1))))</f>
        <v>14.433756729740644</v>
      </c>
      <c r="K5" s="13">
        <f t="shared" ref="K5:K7" si="2">J5/I5*100</f>
        <v>6.8190976675940052</v>
      </c>
      <c r="L5" s="14">
        <f t="shared" ref="L5:L7" si="3">I5</f>
        <v>211.66666666666666</v>
      </c>
      <c r="M5" s="14">
        <f t="shared" ref="M5:M7" si="4">L5*E5</f>
        <v>127000</v>
      </c>
    </row>
    <row r="6" spans="1:13" s="5" customFormat="1" ht="47.25" x14ac:dyDescent="0.25">
      <c r="A6" s="6">
        <v>2</v>
      </c>
      <c r="B6" s="15" t="s">
        <v>20</v>
      </c>
      <c r="C6" s="8" t="s">
        <v>18</v>
      </c>
      <c r="D6" s="9" t="s">
        <v>19</v>
      </c>
      <c r="E6" s="10">
        <v>200</v>
      </c>
      <c r="F6" s="11">
        <v>360</v>
      </c>
      <c r="G6" s="12">
        <v>360</v>
      </c>
      <c r="H6" s="11">
        <v>345</v>
      </c>
      <c r="I6" s="11">
        <f t="shared" si="0"/>
        <v>355</v>
      </c>
      <c r="J6" s="13">
        <f t="shared" si="1"/>
        <v>8.6602540378443873</v>
      </c>
      <c r="K6" s="13">
        <f t="shared" si="2"/>
        <v>2.4395081796744753</v>
      </c>
      <c r="L6" s="14">
        <f t="shared" si="3"/>
        <v>355</v>
      </c>
      <c r="M6" s="14">
        <f t="shared" si="4"/>
        <v>71000</v>
      </c>
    </row>
    <row r="7" spans="1:13" s="5" customFormat="1" ht="150" x14ac:dyDescent="0.25">
      <c r="A7" s="6">
        <v>3</v>
      </c>
      <c r="B7" s="16" t="s">
        <v>21</v>
      </c>
      <c r="C7" s="8" t="s">
        <v>18</v>
      </c>
      <c r="D7" s="9" t="s">
        <v>22</v>
      </c>
      <c r="E7" s="10">
        <v>28000</v>
      </c>
      <c r="F7" s="11">
        <v>8.9</v>
      </c>
      <c r="G7" s="12">
        <v>8.9</v>
      </c>
      <c r="H7" s="11">
        <v>8.5</v>
      </c>
      <c r="I7" s="11">
        <f t="shared" si="0"/>
        <v>8.7666666666666675</v>
      </c>
      <c r="J7" s="13">
        <f t="shared" si="1"/>
        <v>0.23094010767585052</v>
      </c>
      <c r="K7" s="13">
        <f t="shared" si="2"/>
        <v>2.6342978061884086</v>
      </c>
      <c r="L7" s="14">
        <f t="shared" si="3"/>
        <v>8.7666666666666675</v>
      </c>
      <c r="M7" s="14">
        <f t="shared" si="4"/>
        <v>245466.66666666669</v>
      </c>
    </row>
    <row r="8" spans="1:13" ht="15.75" customHeight="1" x14ac:dyDescent="0.2">
      <c r="A8" s="39" t="s">
        <v>23</v>
      </c>
      <c r="B8" s="39"/>
      <c r="C8" s="39"/>
      <c r="D8" s="39"/>
      <c r="E8" s="39"/>
      <c r="F8" s="39"/>
      <c r="G8" s="39"/>
      <c r="H8" s="39"/>
      <c r="I8" s="17">
        <f>SUM(M5:M7)</f>
        <v>443466.66666666669</v>
      </c>
      <c r="J8" s="18" t="s">
        <v>24</v>
      </c>
      <c r="K8" s="18"/>
      <c r="L8" s="18"/>
      <c r="M8" s="19"/>
    </row>
    <row r="9" spans="1:13" ht="15.75" x14ac:dyDescent="0.25">
      <c r="A9" s="40" t="s">
        <v>25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</row>
    <row r="10" spans="1:13" ht="15.75" x14ac:dyDescent="0.25">
      <c r="A10" s="26"/>
      <c r="B10" s="26"/>
      <c r="C10" s="26"/>
      <c r="D10" s="26"/>
      <c r="E10" s="20"/>
      <c r="F10" s="21"/>
      <c r="G10" s="22"/>
      <c r="H10" s="23"/>
      <c r="I10" s="24"/>
      <c r="J10" s="24"/>
      <c r="K10" s="24"/>
      <c r="L10" s="24"/>
      <c r="M10" s="24"/>
    </row>
    <row r="11" spans="1:13" ht="15.75" x14ac:dyDescent="0.2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</row>
    <row r="12" spans="1:13" ht="15.75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</row>
    <row r="14" spans="1:13" x14ac:dyDescent="0.2">
      <c r="I14" s="25"/>
    </row>
  </sheetData>
  <mergeCells count="13">
    <mergeCell ref="A8:H8"/>
    <mergeCell ref="A9:M9"/>
    <mergeCell ref="A10:D10"/>
    <mergeCell ref="I1:M1"/>
    <mergeCell ref="A2:M2"/>
    <mergeCell ref="A3:A4"/>
    <mergeCell ref="B3:B4"/>
    <mergeCell ref="C3:C4"/>
    <mergeCell ref="D3:D4"/>
    <mergeCell ref="E3:E4"/>
    <mergeCell ref="F3:H3"/>
    <mergeCell ref="I3:K3"/>
    <mergeCell ref="L3:M3"/>
  </mergeCells>
  <pageMargins left="0.51181102362204722" right="0.31496062992125984" top="0.11811023622047245" bottom="0.15748031496062992" header="0" footer="0"/>
  <pageSetup paperSize="9" scale="73"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1</cp:lastModifiedBy>
  <cp:revision>3</cp:revision>
  <dcterms:created xsi:type="dcterms:W3CDTF">2014-05-19T23:28:21Z</dcterms:created>
  <dcterms:modified xsi:type="dcterms:W3CDTF">2021-11-11T07:55:40Z</dcterms:modified>
</cp:coreProperties>
</file>