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6060"/>
  </bookViews>
  <sheets>
    <sheet name="НМЦ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1" i="1" l="1"/>
  <c r="L11" i="1" s="1"/>
  <c r="M11" i="1" s="1"/>
  <c r="J11" i="1" l="1"/>
  <c r="K11" i="1" s="1"/>
  <c r="I5" i="1"/>
  <c r="I7" i="1" l="1"/>
  <c r="I8" i="1"/>
  <c r="I9" i="1"/>
  <c r="I10" i="1"/>
  <c r="I12" i="1"/>
  <c r="L12" i="1" l="1"/>
  <c r="J12" i="1"/>
  <c r="K12" i="1" s="1"/>
  <c r="L7" i="1"/>
  <c r="J7" i="1"/>
  <c r="K7" i="1" s="1"/>
  <c r="L10" i="1"/>
  <c r="M10" i="1" s="1"/>
  <c r="J10" i="1"/>
  <c r="K10" i="1" s="1"/>
  <c r="L9" i="1"/>
  <c r="M9" i="1" s="1"/>
  <c r="J9" i="1"/>
  <c r="K9" i="1" s="1"/>
  <c r="L8" i="1"/>
  <c r="J8" i="1"/>
  <c r="K8" i="1" s="1"/>
  <c r="I6" i="1"/>
  <c r="L6" i="1" s="1"/>
  <c r="I13" i="1"/>
  <c r="I14" i="1"/>
  <c r="L13" i="1" l="1"/>
  <c r="M13" i="1" s="1"/>
  <c r="J13" i="1"/>
  <c r="K13" i="1" s="1"/>
  <c r="L14" i="1"/>
  <c r="J14" i="1"/>
  <c r="K14" i="1" s="1"/>
  <c r="J6" i="1"/>
  <c r="K6" i="1" s="1"/>
  <c r="L5" i="1"/>
  <c r="M5" i="1" l="1"/>
  <c r="J5" i="1"/>
  <c r="K5" i="1" s="1"/>
</calcChain>
</file>

<file path=xl/sharedStrings.xml><?xml version="1.0" encoding="utf-8"?>
<sst xmlns="http://schemas.openxmlformats.org/spreadsheetml/2006/main" count="50" uniqueCount="32">
  <si>
    <t>№</t>
  </si>
  <si>
    <t>Основыне характеристи объекта закупки</t>
  </si>
  <si>
    <t>Ед. изм</t>
  </si>
  <si>
    <t>Кол-во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</si>
  <si>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</si>
  <si>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</si>
  <si>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</si>
  <si>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</si>
  <si>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</si>
  <si>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</si>
  <si>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</si>
  <si>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Коммерческие предложения (руб./ед.изм.)</t>
  </si>
  <si>
    <t xml:space="preserve">Наименование товара (работ, услуг) 
</t>
  </si>
  <si>
    <t>В результате проведенного расчета Н(М)Ц договора составила:</t>
  </si>
  <si>
    <t xml:space="preserve">В соответствии с описанием предмета закупки 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</si>
  <si>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</si>
  <si>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</si>
  <si>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</si>
  <si>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>кг</t>
  </si>
  <si>
    <t>Обоснование начальной (максимальной) цены Договора на поставку молочной  продукции</t>
  </si>
  <si>
    <t>Молоко питьевое 2,5%</t>
  </si>
  <si>
    <t xml:space="preserve">Молоко
3,2%.
</t>
  </si>
  <si>
    <t xml:space="preserve">Кефир
2,5 %.
</t>
  </si>
  <si>
    <t xml:space="preserve">Сметана
15%
</t>
  </si>
  <si>
    <t>Творог обезжиренный</t>
  </si>
  <si>
    <t>Масло сливочное 72,5%</t>
  </si>
  <si>
    <t xml:space="preserve">
Ряженка
3,2%
</t>
  </si>
  <si>
    <t xml:space="preserve">Снежок
2,5%
</t>
  </si>
  <si>
    <t>Йогурт питьевой</t>
  </si>
  <si>
    <r>
      <t>При определениеии начальной (максимальной) цены Договора на поставку молочной продукции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применен метод сопоставимых рыночных цен (анализ рынка). </t>
    </r>
  </si>
  <si>
    <t xml:space="preserve">Сыр  45% </t>
  </si>
  <si>
    <t>рубля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</si>
</sst>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/>
    <xf numFmtId="0" fontId="9" fillId="0" borderId="0" xfId="0" applyFont="1"/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Alignment="1">
      <alignment horizontal="left"/>
    </xf>
    <xf numFmtId="43" fontId="5" fillId="0" borderId="0" xfId="0" applyNumberFormat="1" applyFont="1"/>
    <xf numFmtId="0" fontId="7" fillId="0" borderId="0" xfId="0" applyFont="1" applyFill="1"/>
    <xf numFmtId="0" fontId="10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/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7" fillId="0" borderId="0" xfId="1" applyFont="1" applyFill="1" applyAlignment="1">
      <alignment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3657600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D1" zoomScale="85" zoomScaleNormal="85" workbookViewId="0">
      <selection activeCell="H19" sqref="H19"/>
    </sheetView>
  </sheetViews>
  <sheetFormatPr defaultColWidth="9.140625" defaultRowHeight="12.75" x14ac:dyDescent="0.2"/>
  <cols>
    <col min="1" max="1" width="3.140625" style="1" customWidth="1"/>
    <col min="2" max="2" width="31" style="1" customWidth="1"/>
    <col min="3" max="3" width="20.5703125" style="1" customWidth="1"/>
    <col min="4" max="4" width="5.85546875" style="1" customWidth="1"/>
    <col min="5" max="5" width="8.85546875" style="1" customWidth="1"/>
    <col min="6" max="6" width="15.42578125" style="1" customWidth="1"/>
    <col min="7" max="7" width="16.140625" style="1" customWidth="1"/>
    <col min="8" max="8" width="15.7109375" style="1" customWidth="1"/>
    <col min="9" max="9" width="18" style="1" customWidth="1"/>
    <col min="10" max="10" width="13.42578125" style="1" customWidth="1"/>
    <col min="11" max="11" width="10.140625" style="32" customWidth="1"/>
    <col min="12" max="12" width="10.5703125" style="1" customWidth="1"/>
    <col min="13" max="13" width="16.140625" style="1" customWidth="1"/>
    <col min="14" max="16384" width="9.140625" style="1"/>
  </cols>
  <sheetData>
    <row r="1" spans="1:13" s="3" customFormat="1" ht="67.5" customHeight="1" x14ac:dyDescent="0.2">
      <c r="B1" s="15"/>
      <c r="I1" s="46"/>
      <c r="J1" s="46"/>
      <c r="K1" s="46"/>
      <c r="L1" s="46"/>
      <c r="M1" s="46"/>
    </row>
    <row r="2" spans="1:13" s="3" customFormat="1" ht="39" customHeight="1" x14ac:dyDescent="0.2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3" customFormat="1" ht="39" customHeight="1" x14ac:dyDescent="0.2">
      <c r="A3" s="57" t="s">
        <v>0</v>
      </c>
      <c r="B3" s="59" t="s">
        <v>12</v>
      </c>
      <c r="C3" s="61" t="s">
        <v>1</v>
      </c>
      <c r="D3" s="60" t="s">
        <v>2</v>
      </c>
      <c r="E3" s="60" t="s">
        <v>3</v>
      </c>
      <c r="F3" s="51" t="s">
        <v>11</v>
      </c>
      <c r="G3" s="52"/>
      <c r="H3" s="52"/>
      <c r="I3" s="64" t="s">
        <v>4</v>
      </c>
      <c r="J3" s="64"/>
      <c r="K3" s="64"/>
      <c r="L3" s="48" t="s">
        <v>5</v>
      </c>
      <c r="M3" s="49"/>
    </row>
    <row r="4" spans="1:13" s="3" customFormat="1" ht="144" customHeight="1" x14ac:dyDescent="0.2">
      <c r="A4" s="58"/>
      <c r="B4" s="60"/>
      <c r="C4" s="62"/>
      <c r="D4" s="63"/>
      <c r="E4" s="63"/>
      <c r="F4" s="28" t="s">
        <v>15</v>
      </c>
      <c r="G4" s="28" t="s">
        <v>16</v>
      </c>
      <c r="H4" s="28" t="s">
        <v>17</v>
      </c>
      <c r="I4" s="33" t="s">
        <v>6</v>
      </c>
      <c r="J4" s="33" t="s">
        <v>7</v>
      </c>
      <c r="K4" s="29" t="s">
        <v>10</v>
      </c>
      <c r="L4" s="4" t="s">
        <v>8</v>
      </c>
      <c r="M4" s="4" t="s">
        <v>9</v>
      </c>
    </row>
    <row r="5" spans="1:13" s="5" customFormat="1" ht="38.25" x14ac:dyDescent="0.2">
      <c r="A5" s="38">
        <v>1</v>
      </c>
      <c r="B5" s="44" t="s">
        <v>20</v>
      </c>
      <c r="C5" s="34" t="s">
        <v>14</v>
      </c>
      <c r="D5" s="21" t="s">
        <v>18</v>
      </c>
      <c r="E5" s="40">
        <v>3000</v>
      </c>
      <c r="F5" s="22">
        <v>63</v>
      </c>
      <c r="G5" s="36">
        <v>44</v>
      </c>
      <c r="H5" s="22">
        <v>43</v>
      </c>
      <c r="I5" s="23">
        <f>AVERAGE(F5:H5)</f>
        <v>50</v>
      </c>
      <c r="J5" s="24">
        <f t="shared" ref="J5:J6" si="0">SQRT(((SUM((POWER(H5-I5,2)),(POWER(G5-I5,2)),(POWER(F5-I5,2)))/(COLUMNS(F5:H5)-1))))</f>
        <v>11.269427669584644</v>
      </c>
      <c r="K5" s="30">
        <f>J5/I5*100</f>
        <v>22.538855339169288</v>
      </c>
      <c r="L5" s="25">
        <f>I5</f>
        <v>50</v>
      </c>
      <c r="M5" s="25">
        <f>L5*E5</f>
        <v>150000</v>
      </c>
    </row>
    <row r="6" spans="1:13" s="3" customFormat="1" ht="37.5" customHeight="1" x14ac:dyDescent="0.2">
      <c r="A6" s="41">
        <v>2</v>
      </c>
      <c r="B6" s="43" t="s">
        <v>21</v>
      </c>
      <c r="C6" s="34" t="s">
        <v>14</v>
      </c>
      <c r="D6" s="21" t="s">
        <v>18</v>
      </c>
      <c r="E6" s="40">
        <v>19920</v>
      </c>
      <c r="F6" s="35">
        <v>65</v>
      </c>
      <c r="G6" s="37">
        <v>45</v>
      </c>
      <c r="H6" s="37">
        <v>45</v>
      </c>
      <c r="I6" s="23">
        <f t="shared" ref="I6:I14" si="1">AVERAGE(F6:H6)</f>
        <v>51.666666666666664</v>
      </c>
      <c r="J6" s="24">
        <f t="shared" si="0"/>
        <v>11.547005383792515</v>
      </c>
      <c r="K6" s="30">
        <f t="shared" ref="K6" si="2">J6/I6*100</f>
        <v>22.349042678308091</v>
      </c>
      <c r="L6" s="25">
        <f t="shared" ref="L6" si="3">I6</f>
        <v>51.666666666666664</v>
      </c>
      <c r="M6" s="25">
        <v>1029266.4</v>
      </c>
    </row>
    <row r="7" spans="1:13" s="3" customFormat="1" ht="37.5" customHeight="1" x14ac:dyDescent="0.2">
      <c r="A7" s="39">
        <v>3</v>
      </c>
      <c r="B7" s="45" t="s">
        <v>22</v>
      </c>
      <c r="C7" s="34" t="s">
        <v>14</v>
      </c>
      <c r="D7" s="21" t="s">
        <v>18</v>
      </c>
      <c r="E7" s="40">
        <v>8400</v>
      </c>
      <c r="F7" s="35">
        <v>68</v>
      </c>
      <c r="G7" s="37">
        <v>70</v>
      </c>
      <c r="H7" s="37">
        <v>70</v>
      </c>
      <c r="I7" s="23">
        <f t="shared" ref="I7:I12" si="4">AVERAGE(F7:H7)</f>
        <v>69.333333333333329</v>
      </c>
      <c r="J7" s="24">
        <f t="shared" ref="J7:J14" si="5">SQRT(((SUM((POWER(H7-I7,2)),(POWER(G7-I7,2)),(POWER(F7-I7,2)))/(COLUMNS(F7:H7)-1))))</f>
        <v>1.1547005383792517</v>
      </c>
      <c r="K7" s="30">
        <f t="shared" ref="K7:K14" si="6">J7/I7*100</f>
        <v>1.6654334688162284</v>
      </c>
      <c r="L7" s="25">
        <f t="shared" ref="L7:L14" si="7">I7</f>
        <v>69.333333333333329</v>
      </c>
      <c r="M7" s="25">
        <v>582372</v>
      </c>
    </row>
    <row r="8" spans="1:13" s="3" customFormat="1" ht="37.5" customHeight="1" x14ac:dyDescent="0.2">
      <c r="A8" s="41">
        <v>4</v>
      </c>
      <c r="B8" s="40" t="s">
        <v>23</v>
      </c>
      <c r="C8" s="34" t="s">
        <v>14</v>
      </c>
      <c r="D8" s="21" t="s">
        <v>18</v>
      </c>
      <c r="E8" s="40">
        <v>1930</v>
      </c>
      <c r="F8" s="35">
        <v>210</v>
      </c>
      <c r="G8" s="37">
        <v>190</v>
      </c>
      <c r="H8" s="37">
        <v>190</v>
      </c>
      <c r="I8" s="23">
        <f t="shared" si="4"/>
        <v>196.66666666666666</v>
      </c>
      <c r="J8" s="24">
        <f t="shared" si="5"/>
        <v>11.547005383792515</v>
      </c>
      <c r="K8" s="30">
        <f t="shared" si="6"/>
        <v>5.8713586697250078</v>
      </c>
      <c r="L8" s="25">
        <f t="shared" si="7"/>
        <v>196.66666666666666</v>
      </c>
      <c r="M8" s="25">
        <v>379573.1</v>
      </c>
    </row>
    <row r="9" spans="1:13" s="3" customFormat="1" ht="37.5" customHeight="1" x14ac:dyDescent="0.2">
      <c r="A9" s="39">
        <v>5</v>
      </c>
      <c r="B9" s="40" t="s">
        <v>24</v>
      </c>
      <c r="C9" s="34" t="s">
        <v>14</v>
      </c>
      <c r="D9" s="21" t="s">
        <v>18</v>
      </c>
      <c r="E9" s="40">
        <v>3780</v>
      </c>
      <c r="F9" s="35">
        <v>300</v>
      </c>
      <c r="G9" s="37">
        <v>210</v>
      </c>
      <c r="H9" s="37">
        <v>210</v>
      </c>
      <c r="I9" s="23">
        <f t="shared" si="4"/>
        <v>240</v>
      </c>
      <c r="J9" s="24">
        <f t="shared" si="5"/>
        <v>51.96152422706632</v>
      </c>
      <c r="K9" s="30">
        <f t="shared" si="6"/>
        <v>21.650635094610969</v>
      </c>
      <c r="L9" s="25">
        <f t="shared" si="7"/>
        <v>240</v>
      </c>
      <c r="M9" s="25">
        <f t="shared" ref="M9:M13" si="8">L9*E9</f>
        <v>907200</v>
      </c>
    </row>
    <row r="10" spans="1:13" s="3" customFormat="1" ht="37.5" customHeight="1" x14ac:dyDescent="0.2">
      <c r="A10" s="41">
        <v>6</v>
      </c>
      <c r="B10" s="40" t="s">
        <v>25</v>
      </c>
      <c r="C10" s="34" t="s">
        <v>14</v>
      </c>
      <c r="D10" s="21" t="s">
        <v>18</v>
      </c>
      <c r="E10" s="40">
        <v>1920</v>
      </c>
      <c r="F10" s="35">
        <v>650</v>
      </c>
      <c r="G10" s="37">
        <v>600</v>
      </c>
      <c r="H10" s="37">
        <v>580</v>
      </c>
      <c r="I10" s="23">
        <f t="shared" si="4"/>
        <v>610</v>
      </c>
      <c r="J10" s="24">
        <f t="shared" si="5"/>
        <v>36.055512754639892</v>
      </c>
      <c r="K10" s="30">
        <f t="shared" si="6"/>
        <v>5.9107397958426056</v>
      </c>
      <c r="L10" s="25">
        <f t="shared" si="7"/>
        <v>610</v>
      </c>
      <c r="M10" s="25">
        <f t="shared" si="8"/>
        <v>1171200</v>
      </c>
    </row>
    <row r="11" spans="1:13" s="3" customFormat="1" ht="37.5" customHeight="1" x14ac:dyDescent="0.2">
      <c r="A11" s="41">
        <v>7</v>
      </c>
      <c r="B11" s="40" t="s">
        <v>30</v>
      </c>
      <c r="C11" s="34" t="s">
        <v>14</v>
      </c>
      <c r="D11" s="21" t="s">
        <v>18</v>
      </c>
      <c r="E11" s="40">
        <v>1092</v>
      </c>
      <c r="F11" s="35">
        <v>670</v>
      </c>
      <c r="G11" s="37">
        <v>670</v>
      </c>
      <c r="H11" s="37">
        <v>670</v>
      </c>
      <c r="I11" s="23">
        <f t="shared" si="4"/>
        <v>670</v>
      </c>
      <c r="J11" s="24">
        <f t="shared" si="5"/>
        <v>0</v>
      </c>
      <c r="K11" s="30">
        <f t="shared" si="6"/>
        <v>0</v>
      </c>
      <c r="L11" s="25">
        <f t="shared" si="7"/>
        <v>670</v>
      </c>
      <c r="M11" s="25">
        <f t="shared" si="8"/>
        <v>731640</v>
      </c>
    </row>
    <row r="12" spans="1:13" s="3" customFormat="1" ht="37.5" customHeight="1" x14ac:dyDescent="0.2">
      <c r="A12" s="42">
        <v>8</v>
      </c>
      <c r="B12" s="40" t="s">
        <v>26</v>
      </c>
      <c r="C12" s="34" t="s">
        <v>14</v>
      </c>
      <c r="D12" s="21" t="s">
        <v>18</v>
      </c>
      <c r="E12" s="40">
        <v>840</v>
      </c>
      <c r="F12" s="35">
        <v>75</v>
      </c>
      <c r="G12" s="37">
        <v>85</v>
      </c>
      <c r="H12" s="37">
        <v>85</v>
      </c>
      <c r="I12" s="23">
        <f t="shared" si="4"/>
        <v>81.666666666666671</v>
      </c>
      <c r="J12" s="24">
        <f t="shared" si="5"/>
        <v>5.7735026918962573</v>
      </c>
      <c r="K12" s="30">
        <f t="shared" si="6"/>
        <v>7.0695951329341922</v>
      </c>
      <c r="L12" s="25">
        <f t="shared" si="7"/>
        <v>81.666666666666671</v>
      </c>
      <c r="M12" s="25">
        <v>68602.8</v>
      </c>
    </row>
    <row r="13" spans="1:13" s="5" customFormat="1" ht="45" x14ac:dyDescent="0.25">
      <c r="A13" s="41">
        <v>9</v>
      </c>
      <c r="B13" s="21" t="s">
        <v>27</v>
      </c>
      <c r="C13" s="34" t="s">
        <v>14</v>
      </c>
      <c r="D13" s="21" t="s">
        <v>18</v>
      </c>
      <c r="E13" s="40">
        <v>8280</v>
      </c>
      <c r="F13" s="22">
        <v>70</v>
      </c>
      <c r="G13" s="22">
        <v>70</v>
      </c>
      <c r="H13" s="22">
        <v>70</v>
      </c>
      <c r="I13" s="23">
        <f t="shared" si="1"/>
        <v>70</v>
      </c>
      <c r="J13" s="24">
        <f t="shared" si="5"/>
        <v>0</v>
      </c>
      <c r="K13" s="30">
        <f t="shared" si="6"/>
        <v>0</v>
      </c>
      <c r="L13" s="25">
        <f t="shared" si="7"/>
        <v>70</v>
      </c>
      <c r="M13" s="25">
        <f t="shared" si="8"/>
        <v>579600</v>
      </c>
    </row>
    <row r="14" spans="1:13" s="5" customFormat="1" ht="38.25" x14ac:dyDescent="0.25">
      <c r="A14" s="42">
        <v>10</v>
      </c>
      <c r="B14" s="40" t="s">
        <v>28</v>
      </c>
      <c r="C14" s="34" t="s">
        <v>14</v>
      </c>
      <c r="D14" s="21" t="s">
        <v>18</v>
      </c>
      <c r="E14" s="40">
        <v>2568</v>
      </c>
      <c r="F14" s="22">
        <v>80</v>
      </c>
      <c r="G14" s="22">
        <v>115</v>
      </c>
      <c r="H14" s="22">
        <v>115</v>
      </c>
      <c r="I14" s="23">
        <f t="shared" si="1"/>
        <v>103.33333333333333</v>
      </c>
      <c r="J14" s="24">
        <f t="shared" si="5"/>
        <v>20.207259421636902</v>
      </c>
      <c r="K14" s="30">
        <f t="shared" si="6"/>
        <v>19.555412343519581</v>
      </c>
      <c r="L14" s="25">
        <f t="shared" si="7"/>
        <v>103.33333333333333</v>
      </c>
      <c r="M14" s="25">
        <v>265351.44</v>
      </c>
    </row>
    <row r="15" spans="1:13" s="3" customFormat="1" ht="15.75" customHeight="1" x14ac:dyDescent="0.2">
      <c r="A15" s="50" t="s">
        <v>13</v>
      </c>
      <c r="B15" s="50"/>
      <c r="C15" s="50"/>
      <c r="D15" s="50"/>
      <c r="E15" s="50"/>
      <c r="F15" s="50"/>
      <c r="G15" s="50"/>
      <c r="H15" s="50"/>
      <c r="I15" s="65">
        <f>SUM(M5:M14)</f>
        <v>5864805.7400000002</v>
      </c>
      <c r="J15" s="6" t="s">
        <v>31</v>
      </c>
      <c r="K15" s="31"/>
      <c r="L15" s="6"/>
      <c r="M15" s="7"/>
    </row>
    <row r="16" spans="1:13" s="16" customFormat="1" ht="33" customHeight="1" x14ac:dyDescent="0.25">
      <c r="A16" s="53" t="s">
        <v>29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3" customFormat="1" ht="15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55"/>
    </row>
    <row r="18" spans="1:13" s="13" customFormat="1" ht="14.2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7"/>
      <c r="L18" s="8"/>
      <c r="M18" s="8"/>
    </row>
    <row r="19" spans="1:13" s="16" customFormat="1" ht="16.5" customHeight="1" x14ac:dyDescent="0.25">
      <c r="B19" s="20"/>
      <c r="H19" s="17"/>
    </row>
    <row r="20" spans="1:13" s="16" customFormat="1" ht="16.5" customHeight="1" x14ac:dyDescent="0.25">
      <c r="A20" s="9"/>
      <c r="B20" s="9"/>
      <c r="C20" s="9"/>
      <c r="D20" s="10"/>
      <c r="E20" s="10"/>
      <c r="F20" s="10"/>
      <c r="G20" s="10"/>
      <c r="H20" s="10"/>
      <c r="I20" s="3"/>
      <c r="J20" s="3"/>
      <c r="K20" s="15"/>
      <c r="L20" s="3"/>
      <c r="M20" s="3"/>
    </row>
    <row r="21" spans="1:13" s="3" customFormat="1" x14ac:dyDescent="0.2">
      <c r="K21" s="15"/>
    </row>
    <row r="22" spans="1:13" s="3" customFormat="1" ht="15.75" x14ac:dyDescent="0.25">
      <c r="A22" s="47"/>
      <c r="B22" s="47"/>
      <c r="C22" s="47"/>
      <c r="D22" s="47"/>
      <c r="E22" s="10"/>
      <c r="F22" s="11"/>
      <c r="G22" s="12"/>
      <c r="H22" s="26"/>
      <c r="I22" s="13"/>
      <c r="J22" s="13"/>
      <c r="K22" s="13"/>
      <c r="L22" s="13"/>
      <c r="M22" s="13"/>
    </row>
    <row r="23" spans="1:13" s="3" customFormat="1" ht="15.75" x14ac:dyDescent="0.25">
      <c r="A23" s="16"/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6"/>
      <c r="M23" s="16"/>
    </row>
    <row r="24" spans="1:13" ht="15.75" x14ac:dyDescent="0.25">
      <c r="A24" s="16"/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6"/>
      <c r="M24" s="16"/>
    </row>
    <row r="25" spans="1:13" x14ac:dyDescent="0.2">
      <c r="A25" s="3"/>
      <c r="B25" s="3"/>
      <c r="C25" s="3"/>
      <c r="D25" s="3"/>
      <c r="E25" s="3"/>
      <c r="F25" s="3"/>
      <c r="G25" s="3"/>
      <c r="H25" s="14"/>
      <c r="I25" s="3"/>
      <c r="J25" s="3"/>
      <c r="K25" s="15"/>
      <c r="L25" s="3"/>
      <c r="M25" s="3"/>
    </row>
    <row r="26" spans="1:13" x14ac:dyDescent="0.2">
      <c r="A26" s="3"/>
      <c r="B26" s="3"/>
      <c r="C26" s="3"/>
      <c r="D26" s="3"/>
      <c r="E26" s="3"/>
      <c r="F26" s="3"/>
      <c r="G26" s="3"/>
      <c r="H26" s="14"/>
      <c r="I26" s="19"/>
      <c r="J26" s="3"/>
      <c r="K26" s="15"/>
      <c r="L26" s="3"/>
      <c r="M26" s="3"/>
    </row>
    <row r="27" spans="1:13" x14ac:dyDescent="0.2">
      <c r="A27" s="3"/>
      <c r="B27" s="3"/>
      <c r="C27" s="3"/>
      <c r="D27" s="3"/>
      <c r="E27" s="3"/>
      <c r="F27" s="3"/>
      <c r="G27" s="3"/>
      <c r="H27" s="14"/>
      <c r="I27" s="3"/>
      <c r="J27" s="3"/>
      <c r="K27" s="15"/>
      <c r="L27" s="3"/>
      <c r="M27" s="3"/>
    </row>
    <row r="28" spans="1:13" x14ac:dyDescent="0.2">
      <c r="H28" s="2"/>
    </row>
    <row r="29" spans="1:13" x14ac:dyDescent="0.2">
      <c r="H29" s="2"/>
    </row>
    <row r="30" spans="1:13" x14ac:dyDescent="0.2">
      <c r="H30" s="2"/>
    </row>
    <row r="31" spans="1:13" x14ac:dyDescent="0.2">
      <c r="H31" s="2"/>
    </row>
  </sheetData>
  <mergeCells count="14">
    <mergeCell ref="I1:M1"/>
    <mergeCell ref="A22:D22"/>
    <mergeCell ref="L3:M3"/>
    <mergeCell ref="A15:H15"/>
    <mergeCell ref="F3:H3"/>
    <mergeCell ref="A16:M16"/>
    <mergeCell ref="A17:M17"/>
    <mergeCell ref="A2:M2"/>
    <mergeCell ref="A3:A4"/>
    <mergeCell ref="B3:B4"/>
    <mergeCell ref="C3:C4"/>
    <mergeCell ref="D3:D4"/>
    <mergeCell ref="E3:E4"/>
    <mergeCell ref="I3:K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Tatiana</cp:lastModifiedBy>
  <cp:lastPrinted>2021-08-04T10:11:01Z</cp:lastPrinted>
  <dcterms:created xsi:type="dcterms:W3CDTF">2014-05-19T23:28:21Z</dcterms:created>
  <dcterms:modified xsi:type="dcterms:W3CDTF">2021-10-28T04:11:28Z</dcterms:modified>
</cp:coreProperties>
</file>