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2021\ДОГОВОРЫ\котировки\Рыба свежемороженная 4 квартал\"/>
    </mc:Choice>
  </mc:AlternateContent>
  <bookViews>
    <workbookView xWindow="0" yWindow="0" windowWidth="23040" windowHeight="9048"/>
  </bookViews>
  <sheets>
    <sheet name="НМЦ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K5" i="1" s="1"/>
  <c r="I6" i="1"/>
  <c r="L6" i="1" s="1"/>
  <c r="M6" i="1" s="1"/>
  <c r="I7" i="1"/>
  <c r="L7" i="1" s="1"/>
  <c r="M7" i="1" s="1"/>
  <c r="I8" i="1"/>
  <c r="J8" i="1" s="1"/>
  <c r="K8" i="1" s="1"/>
  <c r="I9" i="1"/>
  <c r="L9" i="1" s="1"/>
  <c r="M9" i="1" s="1"/>
  <c r="J9" i="1" l="1"/>
  <c r="K9" i="1" s="1"/>
  <c r="L5" i="1"/>
  <c r="M5" i="1" s="1"/>
  <c r="J6" i="1"/>
  <c r="K6" i="1" s="1"/>
  <c r="J7" i="1"/>
  <c r="K7" i="1" s="1"/>
  <c r="L8" i="1"/>
  <c r="M8" i="1" s="1"/>
  <c r="I10" i="1" l="1"/>
</calcChain>
</file>

<file path=xl/sharedStrings.xml><?xml version="1.0" encoding="utf-8"?>
<sst xmlns="http://schemas.openxmlformats.org/spreadsheetml/2006/main" count="36" uniqueCount="28">
  <si>
    <t>№</t>
  </si>
  <si>
    <t>Основыне характеристи объекта закупки</t>
  </si>
  <si>
    <t>Ед. изм</t>
  </si>
  <si>
    <t>Кол-во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</si>
  <si>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</si>
  <si>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</si>
  <si>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</si>
  <si>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</si>
  <si>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</si>
  <si>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</si>
  <si>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рублей</t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</si>
  <si>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</si>
  <si>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Коммерческие предложения (руб./ед.изм.)</t>
  </si>
  <si>
    <t xml:space="preserve">Наименование товара (работ, услуг) 
</t>
  </si>
  <si>
    <t>В результате проведенного расчета Н(М)Ц договора составила:</t>
  </si>
  <si>
    <t xml:space="preserve">В соответствии с описанием предмета закупки 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</si>
  <si>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</si>
  <si>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</si>
  <si>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</si>
  <si>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>Приложение
к извещению о запросе 
котировок в электронной форме 
от «___» __________ 2021 г. № ______</t>
  </si>
  <si>
    <t>Обоснование начальной (максимальной) цены Договора на поставку  рыбы свежемороженой</t>
  </si>
  <si>
    <t>кг</t>
  </si>
  <si>
    <t>Рыба  лосось</t>
  </si>
  <si>
    <t>Рыба  форель</t>
  </si>
  <si>
    <t>Рыба  треска</t>
  </si>
  <si>
    <t>Рыба  кета</t>
  </si>
  <si>
    <t>Рыба горбуша</t>
  </si>
  <si>
    <t xml:space="preserve">При определениеии начальной (максимальной) цены Договора поставка рыбы свежемороженной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</si>
</sst>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 applyProtection="1">
      <alignment wrapText="1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Border="1"/>
    <xf numFmtId="0" fontId="4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Alignment="1">
      <alignment horizontal="left"/>
    </xf>
    <xf numFmtId="164" fontId="4" fillId="0" borderId="0" xfId="0" applyNumberFormat="1" applyFont="1"/>
    <xf numFmtId="0" fontId="6" fillId="0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3657600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0" zoomScaleNormal="80" workbookViewId="0">
      <selection activeCell="J13" sqref="J13"/>
    </sheetView>
  </sheetViews>
  <sheetFormatPr defaultColWidth="9.109375" defaultRowHeight="13.2" x14ac:dyDescent="0.25"/>
  <cols>
    <col min="1" max="1" width="3.109375" style="1" customWidth="1"/>
    <col min="2" max="2" width="31" style="1" customWidth="1"/>
    <col min="3" max="3" width="20.5546875" style="1" customWidth="1"/>
    <col min="4" max="4" width="5.88671875" style="1" customWidth="1"/>
    <col min="5" max="5" width="8.88671875" style="1" customWidth="1"/>
    <col min="6" max="6" width="15.44140625" style="1" customWidth="1"/>
    <col min="7" max="7" width="16.109375" style="1" customWidth="1"/>
    <col min="8" max="8" width="15.6640625" style="1" customWidth="1"/>
    <col min="9" max="9" width="18" style="1" customWidth="1"/>
    <col min="10" max="10" width="13.44140625" style="1" customWidth="1"/>
    <col min="11" max="11" width="10.109375" style="28" customWidth="1"/>
    <col min="12" max="12" width="18" style="1" customWidth="1"/>
    <col min="13" max="13" width="16.109375" style="1" customWidth="1"/>
    <col min="14" max="16384" width="9.109375" style="1"/>
  </cols>
  <sheetData>
    <row r="1" spans="1:13" s="3" customFormat="1" ht="67.5" customHeight="1" x14ac:dyDescent="0.25">
      <c r="B1" s="13"/>
      <c r="I1" s="38" t="s">
        <v>19</v>
      </c>
      <c r="J1" s="38"/>
      <c r="K1" s="38"/>
      <c r="L1" s="38"/>
      <c r="M1" s="38"/>
    </row>
    <row r="2" spans="1:13" s="3" customFormat="1" ht="39" customHeight="1" x14ac:dyDescent="0.2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" customFormat="1" ht="39" customHeight="1" x14ac:dyDescent="0.25">
      <c r="A3" s="49" t="s">
        <v>0</v>
      </c>
      <c r="B3" s="51" t="s">
        <v>13</v>
      </c>
      <c r="C3" s="53" t="s">
        <v>1</v>
      </c>
      <c r="D3" s="52" t="s">
        <v>2</v>
      </c>
      <c r="E3" s="52" t="s">
        <v>3</v>
      </c>
      <c r="F3" s="43" t="s">
        <v>12</v>
      </c>
      <c r="G3" s="44"/>
      <c r="H3" s="44"/>
      <c r="I3" s="56" t="s">
        <v>4</v>
      </c>
      <c r="J3" s="56"/>
      <c r="K3" s="56"/>
      <c r="L3" s="40" t="s">
        <v>5</v>
      </c>
      <c r="M3" s="41"/>
    </row>
    <row r="4" spans="1:13" s="3" customFormat="1" ht="144" customHeight="1" x14ac:dyDescent="0.25">
      <c r="A4" s="50"/>
      <c r="B4" s="52"/>
      <c r="C4" s="54"/>
      <c r="D4" s="55"/>
      <c r="E4" s="55"/>
      <c r="F4" s="24" t="s">
        <v>16</v>
      </c>
      <c r="G4" s="24" t="s">
        <v>17</v>
      </c>
      <c r="H4" s="24" t="s">
        <v>18</v>
      </c>
      <c r="I4" s="29" t="s">
        <v>6</v>
      </c>
      <c r="J4" s="29" t="s">
        <v>7</v>
      </c>
      <c r="K4" s="25" t="s">
        <v>11</v>
      </c>
      <c r="L4" s="4" t="s">
        <v>8</v>
      </c>
      <c r="M4" s="4" t="s">
        <v>9</v>
      </c>
    </row>
    <row r="5" spans="1:13" s="3" customFormat="1" ht="41.4" x14ac:dyDescent="0.25">
      <c r="A5" s="32">
        <v>1</v>
      </c>
      <c r="B5" s="33" t="s">
        <v>22</v>
      </c>
      <c r="C5" s="31" t="s">
        <v>15</v>
      </c>
      <c r="D5" s="32" t="s">
        <v>21</v>
      </c>
      <c r="E5" s="34">
        <v>100</v>
      </c>
      <c r="F5" s="35">
        <v>994.2</v>
      </c>
      <c r="G5" s="35">
        <v>1043.9000000000001</v>
      </c>
      <c r="H5" s="35">
        <v>800</v>
      </c>
      <c r="I5" s="19">
        <f t="shared" ref="I5:I9" si="0">AVERAGE(F5:H5)</f>
        <v>946.03333333333342</v>
      </c>
      <c r="J5" s="20">
        <f t="shared" ref="J5:J9" si="1">SQRT(((SUM((POWER(H5-I5,2)),(POWER(G5-I5,2)),(POWER(F5-I5,2)))/(COLUMNS(F5:H5)-1))))</f>
        <v>128.88686253196383</v>
      </c>
      <c r="K5" s="26">
        <f t="shared" ref="K5:K9" si="2">J5/I5*100</f>
        <v>13.623924019445807</v>
      </c>
      <c r="L5" s="21">
        <f t="shared" ref="L5:L9" si="3">I5</f>
        <v>946.03333333333342</v>
      </c>
      <c r="M5" s="21">
        <f t="shared" ref="M5:M9" si="4">L5*E5</f>
        <v>94603.333333333343</v>
      </c>
    </row>
    <row r="6" spans="1:13" s="3" customFormat="1" ht="41.4" x14ac:dyDescent="0.25">
      <c r="A6" s="32">
        <v>2</v>
      </c>
      <c r="B6" s="33" t="s">
        <v>23</v>
      </c>
      <c r="C6" s="31" t="s">
        <v>15</v>
      </c>
      <c r="D6" s="32" t="s">
        <v>21</v>
      </c>
      <c r="E6" s="34">
        <v>200</v>
      </c>
      <c r="F6" s="35">
        <v>764.8</v>
      </c>
      <c r="G6" s="35">
        <v>803</v>
      </c>
      <c r="H6" s="35">
        <v>720</v>
      </c>
      <c r="I6" s="19">
        <f t="shared" si="0"/>
        <v>762.6</v>
      </c>
      <c r="J6" s="20">
        <f t="shared" si="1"/>
        <v>41.543711918893329</v>
      </c>
      <c r="K6" s="26">
        <f t="shared" si="2"/>
        <v>5.4476412167444703</v>
      </c>
      <c r="L6" s="21">
        <f t="shared" si="3"/>
        <v>762.6</v>
      </c>
      <c r="M6" s="21">
        <f t="shared" si="4"/>
        <v>152520</v>
      </c>
    </row>
    <row r="7" spans="1:13" s="3" customFormat="1" ht="41.4" x14ac:dyDescent="0.25">
      <c r="A7" s="32">
        <v>3</v>
      </c>
      <c r="B7" s="36" t="s">
        <v>24</v>
      </c>
      <c r="C7" s="31" t="s">
        <v>15</v>
      </c>
      <c r="D7" s="32" t="s">
        <v>21</v>
      </c>
      <c r="E7" s="37">
        <v>200</v>
      </c>
      <c r="F7" s="35">
        <v>298.3</v>
      </c>
      <c r="G7" s="35">
        <v>313.2</v>
      </c>
      <c r="H7" s="35">
        <v>260</v>
      </c>
      <c r="I7" s="19">
        <f t="shared" si="0"/>
        <v>290.5</v>
      </c>
      <c r="J7" s="20">
        <f t="shared" si="1"/>
        <v>27.444307242122179</v>
      </c>
      <c r="K7" s="26">
        <f t="shared" si="2"/>
        <v>9.4472658320558267</v>
      </c>
      <c r="L7" s="21">
        <f t="shared" si="3"/>
        <v>290.5</v>
      </c>
      <c r="M7" s="21">
        <f t="shared" si="4"/>
        <v>58100</v>
      </c>
    </row>
    <row r="8" spans="1:13" s="3" customFormat="1" ht="41.4" x14ac:dyDescent="0.25">
      <c r="A8" s="32">
        <v>4</v>
      </c>
      <c r="B8" s="36" t="s">
        <v>25</v>
      </c>
      <c r="C8" s="31" t="s">
        <v>15</v>
      </c>
      <c r="D8" s="32" t="s">
        <v>21</v>
      </c>
      <c r="E8" s="37">
        <v>180</v>
      </c>
      <c r="F8" s="35">
        <v>565.9</v>
      </c>
      <c r="G8" s="35">
        <v>594.20000000000005</v>
      </c>
      <c r="H8" s="35">
        <v>450</v>
      </c>
      <c r="I8" s="19">
        <f t="shared" si="0"/>
        <v>536.69999999999993</v>
      </c>
      <c r="J8" s="20">
        <f t="shared" si="1"/>
        <v>76.406086145018591</v>
      </c>
      <c r="K8" s="26">
        <f t="shared" si="2"/>
        <v>14.236274668347045</v>
      </c>
      <c r="L8" s="21">
        <f t="shared" si="3"/>
        <v>536.69999999999993</v>
      </c>
      <c r="M8" s="21">
        <f t="shared" si="4"/>
        <v>96605.999999999985</v>
      </c>
    </row>
    <row r="9" spans="1:13" s="3" customFormat="1" ht="41.4" x14ac:dyDescent="0.25">
      <c r="A9" s="32">
        <v>5</v>
      </c>
      <c r="B9" s="33" t="s">
        <v>26</v>
      </c>
      <c r="C9" s="31" t="s">
        <v>15</v>
      </c>
      <c r="D9" s="32" t="s">
        <v>21</v>
      </c>
      <c r="E9" s="37">
        <v>200</v>
      </c>
      <c r="F9" s="35">
        <v>520</v>
      </c>
      <c r="G9" s="35">
        <v>546</v>
      </c>
      <c r="H9" s="35">
        <v>400</v>
      </c>
      <c r="I9" s="19">
        <f t="shared" si="0"/>
        <v>488.66666666666669</v>
      </c>
      <c r="J9" s="20">
        <f t="shared" si="1"/>
        <v>77.880249956797996</v>
      </c>
      <c r="K9" s="26">
        <f t="shared" si="2"/>
        <v>15.937295352687176</v>
      </c>
      <c r="L9" s="21">
        <f t="shared" si="3"/>
        <v>488.66666666666669</v>
      </c>
      <c r="M9" s="21">
        <f t="shared" si="4"/>
        <v>97733.333333333343</v>
      </c>
    </row>
    <row r="10" spans="1:13" s="3" customFormat="1" ht="15.75" customHeight="1" x14ac:dyDescent="0.25">
      <c r="A10" s="42" t="s">
        <v>14</v>
      </c>
      <c r="B10" s="42"/>
      <c r="C10" s="42"/>
      <c r="D10" s="42"/>
      <c r="E10" s="42"/>
      <c r="F10" s="42"/>
      <c r="G10" s="42"/>
      <c r="H10" s="42"/>
      <c r="I10" s="57">
        <f>SUM(M5:M9)</f>
        <v>499562.66666666674</v>
      </c>
      <c r="J10" s="5" t="s">
        <v>10</v>
      </c>
      <c r="K10" s="27"/>
      <c r="L10" s="5"/>
      <c r="M10" s="30"/>
    </row>
    <row r="11" spans="1:13" s="14" customFormat="1" ht="33" customHeight="1" x14ac:dyDescent="0.3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3" customFormat="1" ht="15.75" customHeight="1" x14ac:dyDescent="0.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</row>
    <row r="13" spans="1:13" s="11" customFormat="1" ht="14.25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3"/>
      <c r="L13" s="6"/>
      <c r="M13" s="6"/>
    </row>
    <row r="14" spans="1:13" s="14" customFormat="1" ht="16.5" customHeight="1" x14ac:dyDescent="0.3">
      <c r="B14" s="18"/>
      <c r="H14" s="15"/>
    </row>
    <row r="15" spans="1:13" s="14" customFormat="1" ht="16.5" customHeight="1" x14ac:dyDescent="0.3">
      <c r="A15" s="7"/>
      <c r="B15" s="7"/>
      <c r="C15" s="7"/>
      <c r="D15" s="8"/>
      <c r="E15" s="8"/>
      <c r="F15" s="8"/>
      <c r="G15" s="8"/>
      <c r="H15" s="8"/>
      <c r="I15" s="3"/>
      <c r="J15" s="3"/>
      <c r="K15" s="13"/>
      <c r="L15" s="3"/>
      <c r="M15" s="3"/>
    </row>
    <row r="16" spans="1:13" s="3" customFormat="1" x14ac:dyDescent="0.25">
      <c r="K16" s="13"/>
    </row>
    <row r="17" spans="1:13" s="3" customFormat="1" ht="15.6" x14ac:dyDescent="0.3">
      <c r="A17" s="39"/>
      <c r="B17" s="39"/>
      <c r="C17" s="39"/>
      <c r="D17" s="39"/>
      <c r="E17" s="8"/>
      <c r="F17" s="9"/>
      <c r="G17" s="10"/>
      <c r="H17" s="22"/>
      <c r="I17" s="11"/>
      <c r="J17" s="11"/>
      <c r="K17" s="11"/>
      <c r="L17" s="11"/>
      <c r="M17" s="11"/>
    </row>
    <row r="18" spans="1:13" s="3" customFormat="1" ht="15.6" x14ac:dyDescent="0.3">
      <c r="A18" s="14"/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</row>
    <row r="19" spans="1:13" ht="15.6" x14ac:dyDescent="0.3">
      <c r="A19" s="14"/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</row>
    <row r="20" spans="1:13" x14ac:dyDescent="0.25">
      <c r="A20" s="3"/>
      <c r="B20" s="3"/>
      <c r="C20" s="3"/>
      <c r="D20" s="3"/>
      <c r="E20" s="3"/>
      <c r="F20" s="3"/>
      <c r="G20" s="3"/>
      <c r="H20" s="12"/>
      <c r="I20" s="3"/>
      <c r="J20" s="3"/>
      <c r="K20" s="1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12"/>
      <c r="I21" s="17"/>
      <c r="J21" s="3"/>
      <c r="K21" s="1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12"/>
      <c r="I22" s="3"/>
      <c r="J22" s="3"/>
      <c r="K22" s="13"/>
      <c r="L22" s="3"/>
      <c r="M22" s="3"/>
    </row>
    <row r="23" spans="1:13" x14ac:dyDescent="0.25">
      <c r="H23" s="2"/>
    </row>
    <row r="24" spans="1:13" x14ac:dyDescent="0.25">
      <c r="H24" s="2"/>
    </row>
    <row r="25" spans="1:13" x14ac:dyDescent="0.25">
      <c r="H25" s="2"/>
    </row>
    <row r="26" spans="1:13" x14ac:dyDescent="0.25">
      <c r="H26" s="2"/>
    </row>
  </sheetData>
  <mergeCells count="14">
    <mergeCell ref="I1:M1"/>
    <mergeCell ref="A17:D17"/>
    <mergeCell ref="L3:M3"/>
    <mergeCell ref="A10:H10"/>
    <mergeCell ref="F3:H3"/>
    <mergeCell ref="A11:M11"/>
    <mergeCell ref="A12:M12"/>
    <mergeCell ref="A2:M2"/>
    <mergeCell ref="A3:A4"/>
    <mergeCell ref="B3:B4"/>
    <mergeCell ref="C3:C4"/>
    <mergeCell ref="D3:D4"/>
    <mergeCell ref="E3:E4"/>
    <mergeCell ref="I3:K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ekonom</cp:lastModifiedBy>
  <cp:lastPrinted>2021-08-04T10:11:01Z</cp:lastPrinted>
  <dcterms:created xsi:type="dcterms:W3CDTF">2014-05-19T23:28:21Z</dcterms:created>
  <dcterms:modified xsi:type="dcterms:W3CDTF">2021-10-19T09:16:13Z</dcterms:modified>
</cp:coreProperties>
</file>