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</sheets>
  <definedNames>
    <definedName name="__xlnm.Print_Area">'Лист1'!$A$2:$K$16</definedName>
    <definedName name="_xlnm.Print_Area" localSheetId="0">'Лист1'!$A$1:$K$16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<sst xmlns="http://schemas.openxmlformats.org/spreadsheetml/2006/main" count="28" uniqueCount="25">
  <si>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Обоснование начальной (максимальной) цены контракта</t>
  </si>
  <si>
    <t>№ п/п</t>
  </si>
  <si>
    <t>Наименование товара</t>
  </si>
  <si>
    <t>Средне квадратичное отклонение</t>
  </si>
  <si>
    <t>Коэффициент вариации</t>
  </si>
  <si>
    <t>Метод сопоставимых рыночных цен, расчёт НМЦК, руб.</t>
  </si>
  <si>
    <t>ИТОГО</t>
  </si>
  <si>
    <t>Приказ Министерства экономического развития РФ № 567 от 02.10.13г. Методические рекомендации по применению методов определения начальной (максимальной) цены контракта, цены контракта заключаемого с единственным поставщиком (подрядчиком, исполнителем)</t>
  </si>
  <si>
    <t>где,
цi- цена единицы товара, работы, услуги, указанная в источнике с номером i;
n - количество значений, используемых в расчете;
v - количество (объем) закупаемого товара (работы, услуги);
i - номер источника ценовой информации;
&lt;ц&gt; - средняя арифметическая величина цены единицы товара, работы, услуги;
V - коэффициент вариации.</t>
  </si>
  <si>
    <t>Цена товаров, работ, услуг производителя (поставщика), подрядчика, руб.</t>
  </si>
  <si>
    <t>Средняя арифметическая величина цены единицы товара, руб./кг</t>
  </si>
  <si>
    <t>ед.изм.</t>
  </si>
  <si>
    <t>Кол-во</t>
  </si>
  <si>
    <t>Приложение № 4 к документации о проведении запроса котировок в электронной форме</t>
  </si>
  <si>
    <t xml:space="preserve">Старший специалист по закупкам </t>
  </si>
  <si>
    <t>Николенко А.Н.</t>
  </si>
  <si>
    <t>Цена договора включает в себя все расходы Поставщика, необходимые для осуществления им своих обязательств по договору в полном объеме и надлежащего качества, в том числе все подлежащие к уплате налоги, сборы и другие обязательные платежи, расходы на упаковку, маркировку, страхование, сертификацию, транспортные расходы по доставке товара до места поставки, затраты по хранению товара на складе Поставщика, стоимость всех необходимых погрузочно-разгрузочных работ, и иные расходы, связанные с поставкой товара.</t>
  </si>
  <si>
    <t>шт.</t>
  </si>
  <si>
    <t xml:space="preserve">Коммерческое предложение поставщика вх. № 478а от 20.09.2021  г.  </t>
  </si>
  <si>
    <t xml:space="preserve">Коммерческое предложение поставщика вх. № 476а от 16.09.2021 г.  </t>
  </si>
  <si>
    <t>Коммерческое предложение потсавщика вх. № 479а от 20.09.2021 г.</t>
  </si>
  <si>
    <t>Куртка мужская демисезон.</t>
  </si>
  <si>
    <t>Куртка женская демисезон.</t>
  </si>
  <si>
    <t>Брюки спорт утепленные мужские</t>
  </si>
  <si>
    <t xml:space="preserve">Брюки спорт утепленные женские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</si>
</sst>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 ;[Red]\-#,##0.00\ "/>
    <numFmt numFmtId="175" formatCode="#,##0_ ;[Red]\-#,##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i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4" fontId="2" fillId="0" borderId="0" xfId="33" applyNumberFormat="1" applyFont="1">
      <alignment/>
      <protection/>
    </xf>
    <xf numFmtId="0" fontId="3" fillId="0" borderId="0" xfId="33" applyFont="1" applyAlignment="1">
      <alignment horizontal="right"/>
      <protection/>
    </xf>
    <xf numFmtId="174" fontId="3" fillId="0" borderId="0" xfId="33" applyNumberFormat="1" applyFont="1">
      <alignment/>
      <protection/>
    </xf>
    <xf numFmtId="174" fontId="6" fillId="0" borderId="0" xfId="33" applyNumberFormat="1" applyFont="1" applyAlignment="1">
      <alignment vertical="center" wrapText="1"/>
      <protection/>
    </xf>
    <xf numFmtId="174" fontId="6" fillId="0" borderId="0" xfId="33" applyNumberFormat="1" applyFont="1">
      <alignment/>
      <protection/>
    </xf>
    <xf numFmtId="174" fontId="7" fillId="0" borderId="0" xfId="33" applyNumberFormat="1" applyFont="1" applyFill="1" applyAlignment="1">
      <alignment horizontal="center"/>
      <protection/>
    </xf>
    <xf numFmtId="174" fontId="8" fillId="0" borderId="0" xfId="33" applyNumberFormat="1" applyFont="1" applyFill="1" applyBorder="1" applyAlignment="1">
      <alignment horizontal="center" vertical="center" wrapText="1"/>
      <protection/>
    </xf>
    <xf numFmtId="174" fontId="2" fillId="0" borderId="0" xfId="33" applyNumberFormat="1" applyFont="1" applyAlignment="1">
      <alignment horizontal="center" vertical="center" wrapText="1"/>
      <protection/>
    </xf>
    <xf numFmtId="174" fontId="2" fillId="0" borderId="0" xfId="58" applyNumberFormat="1" applyFont="1" applyFill="1" applyBorder="1" applyAlignment="1" applyProtection="1">
      <alignment vertical="top" wrapText="1"/>
      <protection/>
    </xf>
    <xf numFmtId="174" fontId="8" fillId="0" borderId="0" xfId="33" applyNumberFormat="1" applyFont="1" applyAlignment="1">
      <alignment vertical="top" wrapText="1"/>
      <protection/>
    </xf>
    <xf numFmtId="174" fontId="7" fillId="0" borderId="0" xfId="33" applyNumberFormat="1" applyFont="1" applyBorder="1">
      <alignment/>
      <protection/>
    </xf>
    <xf numFmtId="174" fontId="7" fillId="0" borderId="0" xfId="33" applyNumberFormat="1" applyFont="1">
      <alignment/>
      <protection/>
    </xf>
    <xf numFmtId="174" fontId="10" fillId="0" borderId="0" xfId="33" applyNumberFormat="1" applyFont="1">
      <alignment/>
      <protection/>
    </xf>
    <xf numFmtId="174" fontId="5" fillId="0" borderId="0" xfId="33" applyNumberFormat="1" applyFont="1">
      <alignment/>
      <protection/>
    </xf>
    <xf numFmtId="174" fontId="12" fillId="0" borderId="10" xfId="33" applyNumberFormat="1" applyFont="1" applyFill="1" applyBorder="1" applyAlignment="1">
      <alignment/>
      <protection/>
    </xf>
    <xf numFmtId="174" fontId="13" fillId="0" borderId="0" xfId="33" applyNumberFormat="1" applyFont="1">
      <alignment/>
      <protection/>
    </xf>
    <xf numFmtId="0" fontId="14" fillId="0" borderId="0" xfId="33" applyFont="1" applyAlignment="1">
      <alignment horizontal="left"/>
      <protection/>
    </xf>
    <xf numFmtId="174" fontId="13" fillId="0" borderId="0" xfId="33" applyNumberFormat="1" applyFont="1" applyAlignment="1">
      <alignment horizontal="right"/>
      <protection/>
    </xf>
    <xf numFmtId="175" fontId="9" fillId="0" borderId="0" xfId="33" applyNumberFormat="1" applyFont="1" applyBorder="1" applyAlignment="1">
      <alignment horizontal="left" wrapText="1"/>
      <protection/>
    </xf>
    <xf numFmtId="175" fontId="4" fillId="0" borderId="0" xfId="33" applyNumberFormat="1" applyFont="1" applyBorder="1" applyAlignment="1">
      <alignment horizontal="left" wrapText="1"/>
      <protection/>
    </xf>
    <xf numFmtId="1" fontId="9" fillId="0" borderId="11" xfId="33" applyNumberFormat="1" applyFont="1" applyFill="1" applyBorder="1" applyAlignment="1">
      <alignment horizontal="center" vertical="center" wrapText="1"/>
      <protection/>
    </xf>
    <xf numFmtId="174" fontId="9" fillId="0" borderId="11" xfId="33" applyNumberFormat="1" applyFont="1" applyFill="1" applyBorder="1" applyAlignment="1">
      <alignment vertical="top" wrapText="1"/>
      <protection/>
    </xf>
    <xf numFmtId="0" fontId="9" fillId="0" borderId="11" xfId="33" applyNumberFormat="1" applyFont="1" applyFill="1" applyBorder="1" applyAlignment="1">
      <alignment horizontal="center" vertical="top" wrapText="1"/>
      <protection/>
    </xf>
    <xf numFmtId="2" fontId="9" fillId="33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174" fontId="9" fillId="0" borderId="11" xfId="33" applyNumberFormat="1" applyFont="1" applyFill="1" applyBorder="1" applyAlignment="1">
      <alignment horizontal="center" vertical="top" wrapText="1"/>
      <protection/>
    </xf>
    <xf numFmtId="176" fontId="9" fillId="0" borderId="11" xfId="58" applyNumberFormat="1" applyFont="1" applyFill="1" applyBorder="1" applyAlignment="1" applyProtection="1">
      <alignment horizontal="center" vertical="top" wrapText="1"/>
      <protection/>
    </xf>
    <xf numFmtId="174" fontId="15" fillId="0" borderId="12" xfId="33" applyNumberFormat="1" applyFont="1" applyFill="1" applyBorder="1" applyAlignment="1">
      <alignment horizontal="center" vertical="top" wrapText="1"/>
      <protection/>
    </xf>
    <xf numFmtId="174" fontId="9" fillId="0" borderId="12" xfId="33" applyNumberFormat="1" applyFont="1" applyFill="1" applyBorder="1" applyAlignment="1">
      <alignment horizontal="center" vertical="top" wrapText="1"/>
      <protection/>
    </xf>
    <xf numFmtId="176" fontId="15" fillId="0" borderId="12" xfId="58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vertical="top" wrapText="1"/>
    </xf>
    <xf numFmtId="174" fontId="15" fillId="0" borderId="12" xfId="33" applyNumberFormat="1" applyFont="1" applyFill="1" applyBorder="1" applyAlignment="1">
      <alignment horizontal="center" vertical="top" wrapText="1"/>
      <protection/>
    </xf>
    <xf numFmtId="175" fontId="9" fillId="0" borderId="0" xfId="33" applyNumberFormat="1" applyFont="1" applyBorder="1" applyAlignment="1">
      <alignment horizontal="left" wrapText="1"/>
      <protection/>
    </xf>
    <xf numFmtId="175" fontId="5" fillId="0" borderId="13" xfId="33" applyNumberFormat="1" applyFont="1" applyBorder="1" applyAlignment="1">
      <alignment horizontal="left" wrapText="1"/>
      <protection/>
    </xf>
    <xf numFmtId="174" fontId="5" fillId="0" borderId="14" xfId="33" applyNumberFormat="1" applyFont="1" applyFill="1" applyBorder="1" applyAlignment="1">
      <alignment horizontal="center" vertical="center" wrapText="1"/>
      <protection/>
    </xf>
    <xf numFmtId="174" fontId="5" fillId="0" borderId="15" xfId="33" applyNumberFormat="1" applyFont="1" applyFill="1" applyBorder="1" applyAlignment="1">
      <alignment horizontal="center" vertical="center" wrapText="1"/>
      <protection/>
    </xf>
    <xf numFmtId="49" fontId="5" fillId="0" borderId="0" xfId="33" applyNumberFormat="1" applyFont="1" applyAlignment="1">
      <alignment horizontal="left" vertical="top" wrapText="1"/>
      <protection/>
    </xf>
    <xf numFmtId="49" fontId="5" fillId="0" borderId="0" xfId="33" applyNumberFormat="1" applyFont="1" applyAlignment="1">
      <alignment horizontal="left" vertical="top"/>
      <protection/>
    </xf>
    <xf numFmtId="0" fontId="11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vertical="center" wrapText="1"/>
      <protection/>
    </xf>
    <xf numFmtId="174" fontId="5" fillId="0" borderId="1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5</xdr:row>
      <xdr:rowOff>1104900</xdr:rowOff>
    </xdr:from>
    <xdr:to>
      <xdr:col>10</xdr:col>
      <xdr:colOff>981075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96227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6</xdr:row>
      <xdr:rowOff>19050</xdr:rowOff>
    </xdr:from>
    <xdr:to>
      <xdr:col>9</xdr:col>
      <xdr:colOff>742950</xdr:colOff>
      <xdr:row>6</xdr:row>
      <xdr:rowOff>419100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30194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="120" zoomScaleSheetLayoutView="120" zoomScalePageLayoutView="0" workbookViewId="0" topLeftCell="A4">
      <selection activeCell="K12" sqref="K12"/>
    </sheetView>
  </sheetViews>
  <sheetFormatPr defaultColWidth="9.140625" defaultRowHeight="12.75"/>
  <cols>
    <col min="1" max="1" width="4.28125" style="14" customWidth="1"/>
    <col min="2" max="2" width="58.8515625" style="14" customWidth="1"/>
    <col min="3" max="3" width="9.57421875" style="14" customWidth="1"/>
    <col min="4" max="4" width="6.421875" style="14" customWidth="1"/>
    <col min="5" max="7" width="14.57421875" style="14" customWidth="1"/>
    <col min="8" max="8" width="13.140625" style="14" customWidth="1"/>
    <col min="9" max="10" width="14.28125" style="14" customWidth="1"/>
    <col min="11" max="11" width="15.421875" style="14" customWidth="1"/>
    <col min="12" max="12" width="10.140625" style="1" customWidth="1"/>
    <col min="13" max="13" width="9.28125" style="1" customWidth="1"/>
    <col min="14" max="16384" width="9.140625" style="1" customWidth="1"/>
  </cols>
  <sheetData>
    <row r="1" spans="7:11" ht="35.25" customHeight="1">
      <c r="G1" s="37" t="s">
        <v>13</v>
      </c>
      <c r="H1" s="38"/>
      <c r="I1" s="38"/>
      <c r="J1" s="38"/>
      <c r="K1" s="38"/>
    </row>
    <row r="2" spans="1:12" s="3" customFormat="1" ht="23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s="5" customFormat="1" ht="4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</row>
    <row r="4" spans="1:12" s="5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6"/>
    </row>
    <row r="5" spans="1:12" s="8" customFormat="1" ht="30" customHeight="1">
      <c r="A5" s="41" t="s">
        <v>1</v>
      </c>
      <c r="B5" s="41" t="s">
        <v>2</v>
      </c>
      <c r="C5" s="35" t="s">
        <v>11</v>
      </c>
      <c r="D5" s="41" t="s">
        <v>12</v>
      </c>
      <c r="E5" s="41" t="s">
        <v>9</v>
      </c>
      <c r="F5" s="41"/>
      <c r="G5" s="41"/>
      <c r="H5" s="41" t="s">
        <v>10</v>
      </c>
      <c r="I5" s="41" t="s">
        <v>3</v>
      </c>
      <c r="J5" s="41" t="s">
        <v>4</v>
      </c>
      <c r="K5" s="41" t="s">
        <v>5</v>
      </c>
      <c r="L5" s="7"/>
    </row>
    <row r="6" spans="1:12" s="8" customFormat="1" ht="90" customHeight="1">
      <c r="A6" s="41"/>
      <c r="B6" s="41"/>
      <c r="C6" s="36"/>
      <c r="D6" s="41"/>
      <c r="E6" s="35" t="s">
        <v>18</v>
      </c>
      <c r="F6" s="35" t="s">
        <v>19</v>
      </c>
      <c r="G6" s="35" t="s">
        <v>20</v>
      </c>
      <c r="H6" s="41"/>
      <c r="I6" s="41"/>
      <c r="J6" s="41"/>
      <c r="K6" s="41"/>
      <c r="L6" s="7"/>
    </row>
    <row r="7" spans="1:12" s="8" customFormat="1" ht="37.5" customHeight="1">
      <c r="A7" s="35"/>
      <c r="B7" s="35"/>
      <c r="C7" s="36"/>
      <c r="D7" s="35"/>
      <c r="E7" s="36"/>
      <c r="F7" s="36"/>
      <c r="G7" s="36"/>
      <c r="H7" s="35"/>
      <c r="I7" s="35"/>
      <c r="J7" s="35"/>
      <c r="K7" s="35"/>
      <c r="L7" s="7"/>
    </row>
    <row r="8" spans="1:12" s="8" customFormat="1" ht="16.5" customHeight="1">
      <c r="A8" s="21">
        <v>1</v>
      </c>
      <c r="B8" s="31" t="s">
        <v>21</v>
      </c>
      <c r="C8" s="22" t="s">
        <v>17</v>
      </c>
      <c r="D8" s="23">
        <v>50</v>
      </c>
      <c r="E8" s="24">
        <v>2700</v>
      </c>
      <c r="F8" s="24">
        <v>2500</v>
      </c>
      <c r="G8" s="25">
        <v>2750</v>
      </c>
      <c r="H8" s="26">
        <f>(E8+F8+G8)/3</f>
        <v>2650</v>
      </c>
      <c r="I8" s="26">
        <f>IF(AND(E8=0,F8=0,G8=0),"",SQRT((POWER((E8-AVERAGE(E8:G8)),2)+POWER((F8-AVERAGE(E8:G8)),2)+POWER((G8-AVERAGE(E8:G8)),2))/(COUNT(E8:G8)-1)))</f>
        <v>132.28756555322954</v>
      </c>
      <c r="J8" s="27">
        <f>IF(AND(E8=0,F8=0,G8=0),"",I8/AVERAGE(E8:G8))</f>
        <v>0.04991983605782247</v>
      </c>
      <c r="K8" s="26">
        <v>132500</v>
      </c>
      <c r="L8" s="7"/>
    </row>
    <row r="9" spans="1:12" s="8" customFormat="1" ht="16.5" customHeight="1">
      <c r="A9" s="21">
        <v>2</v>
      </c>
      <c r="B9" s="31" t="s">
        <v>22</v>
      </c>
      <c r="C9" s="22" t="s">
        <v>17</v>
      </c>
      <c r="D9" s="23">
        <v>35</v>
      </c>
      <c r="E9" s="24">
        <v>2840</v>
      </c>
      <c r="F9" s="24">
        <v>2800</v>
      </c>
      <c r="G9" s="25">
        <v>2760</v>
      </c>
      <c r="H9" s="26">
        <f>(E9+F9+G9)/3</f>
        <v>2800</v>
      </c>
      <c r="I9" s="26">
        <f>IF(AND(E9=0,F9=0,G9=0),"",SQRT((POWER((E9-AVERAGE(E9:G9)),2)+POWER((F9-AVERAGE(E9:G9)),2)+POWER((G9-AVERAGE(E9:G9)),2))/(COUNT(E9:G9)-1)))</f>
        <v>40</v>
      </c>
      <c r="J9" s="27">
        <f>IF(AND(E9=0,F9=0,G9=0),"",I9/AVERAGE(E9:G9))</f>
        <v>0.014285714285714285</v>
      </c>
      <c r="K9" s="26">
        <v>98000</v>
      </c>
      <c r="L9" s="7"/>
    </row>
    <row r="10" spans="1:12" s="8" customFormat="1" ht="16.5" customHeight="1">
      <c r="A10" s="21">
        <v>3</v>
      </c>
      <c r="B10" s="31" t="s">
        <v>23</v>
      </c>
      <c r="C10" s="22" t="s">
        <v>17</v>
      </c>
      <c r="D10" s="23">
        <v>70</v>
      </c>
      <c r="E10" s="24">
        <v>1430</v>
      </c>
      <c r="F10" s="24">
        <v>1450</v>
      </c>
      <c r="G10" s="25">
        <v>1320</v>
      </c>
      <c r="H10" s="26">
        <f>(E10+F10+G10)/3</f>
        <v>1400</v>
      </c>
      <c r="I10" s="26">
        <f>IF(AND(E10=0,F10=0,G10=0),"",SQRT((POWER((E10-AVERAGE(E10:G10)),2)+POWER((F10-AVERAGE(E10:G10)),2)+POWER((G10-AVERAGE(E10:G10)),2))/(COUNT(E10:G10)-1)))</f>
        <v>70</v>
      </c>
      <c r="J10" s="27">
        <f>IF(AND(E10=0,F10=0,G10=0),"",I10/AVERAGE(E10:G10))</f>
        <v>0.05</v>
      </c>
      <c r="K10" s="26">
        <v>98000</v>
      </c>
      <c r="L10" s="7"/>
    </row>
    <row r="11" spans="1:12" s="8" customFormat="1" ht="16.5" customHeight="1">
      <c r="A11" s="21">
        <v>4</v>
      </c>
      <c r="B11" s="31" t="s">
        <v>24</v>
      </c>
      <c r="C11" s="22" t="s">
        <v>17</v>
      </c>
      <c r="D11" s="23">
        <v>70</v>
      </c>
      <c r="E11" s="24">
        <v>1130</v>
      </c>
      <c r="F11" s="24">
        <v>1120</v>
      </c>
      <c r="G11" s="25">
        <v>1050</v>
      </c>
      <c r="H11" s="26">
        <f>(E11+F11+G11)/3</f>
        <v>1100</v>
      </c>
      <c r="I11" s="26">
        <f>IF(AND(E11=0,F11=0,G11=0),"",SQRT((POWER((E11-AVERAGE(E11:G11)),2)+POWER((F11-AVERAGE(E11:G11)),2)+POWER((G11-AVERAGE(E11:G11)),2))/(COUNT(E11:G11)-1)))</f>
        <v>43.58898943540674</v>
      </c>
      <c r="J11" s="27">
        <f>IF(AND(E11=0,F11=0,G11=0),"",I11/AVERAGE(E11:G11))</f>
        <v>0.03962635403218794</v>
      </c>
      <c r="K11" s="26">
        <v>77000</v>
      </c>
      <c r="L11" s="7"/>
    </row>
    <row r="12" spans="1:12" s="10" customFormat="1" ht="15" customHeight="1">
      <c r="A12" s="32" t="s">
        <v>6</v>
      </c>
      <c r="B12" s="32"/>
      <c r="C12" s="32"/>
      <c r="D12" s="32"/>
      <c r="E12" s="28"/>
      <c r="F12" s="28"/>
      <c r="G12" s="28"/>
      <c r="H12" s="29"/>
      <c r="I12" s="29">
        <f>IF(AND(E12=0,F12=0,G12=0),"",SQRT((POWER((E12-AVERAGE(E12:G12)),2)+POWER((F12-AVERAGE(E12:G12)),2)+POWER((G12-AVERAGE(E12:G12)),2))/(COUNT(E12:G12)-1)))</f>
      </c>
      <c r="J12" s="30"/>
      <c r="K12" s="28">
        <f>SUM(K8:K11)</f>
        <v>405500</v>
      </c>
      <c r="L12" s="9"/>
    </row>
    <row r="13" spans="1:12" s="12" customFormat="1" ht="86.25" customHeight="1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11"/>
    </row>
    <row r="14" spans="1:12" s="12" customFormat="1" ht="49.5" customHeight="1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11"/>
    </row>
    <row r="15" spans="1:12" s="12" customFormat="1" ht="12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19"/>
      <c r="L15" s="11"/>
    </row>
    <row r="16" spans="1:11" s="13" customFormat="1" ht="15.75">
      <c r="A16" s="16"/>
      <c r="B16" s="17" t="s">
        <v>14</v>
      </c>
      <c r="C16" s="17"/>
      <c r="D16" s="16"/>
      <c r="E16" s="16"/>
      <c r="F16" s="16"/>
      <c r="G16" s="16"/>
      <c r="H16" s="16"/>
      <c r="I16" s="16"/>
      <c r="J16" s="18" t="s">
        <v>15</v>
      </c>
      <c r="K16" s="18"/>
    </row>
  </sheetData>
  <sheetProtection selectLockedCells="1" selectUnlockedCells="1"/>
  <mergeCells count="18">
    <mergeCell ref="E5:G5"/>
    <mergeCell ref="H5:H7"/>
    <mergeCell ref="I5:I7"/>
    <mergeCell ref="J5:J7"/>
    <mergeCell ref="K5:K7"/>
    <mergeCell ref="E6:E7"/>
    <mergeCell ref="F6:F7"/>
    <mergeCell ref="G6:G7"/>
    <mergeCell ref="A12:D12"/>
    <mergeCell ref="A13:K13"/>
    <mergeCell ref="A14:K14"/>
    <mergeCell ref="C5:C7"/>
    <mergeCell ref="G1:K1"/>
    <mergeCell ref="A2:K2"/>
    <mergeCell ref="A3:K3"/>
    <mergeCell ref="A5:A7"/>
    <mergeCell ref="B5:B7"/>
    <mergeCell ref="D5:D7"/>
  </mergeCells>
  <printOptions horizontalCentered="1"/>
  <pageMargins left="0" right="0" top="0.3937007874015748" bottom="0" header="0.5118110236220472" footer="0.2755905511811024"/>
  <pageSetup fitToHeight="0" fitToWidth="1" horizontalDpi="600" verticalDpi="600" orientation="landscape" paperSize="9" scale="82" r:id="rId2"/>
  <headerFooter alignWithMargins="0">
    <oddFooter>&amp;R&amp;8стр&amp;P из&amp;N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2021-06-29T06:50:11Z</cp:lastPrinted>
  <dcterms:created xsi:type="dcterms:W3CDTF">2014-03-05T04:12:40Z</dcterms:created>
  <dcterms:modified xsi:type="dcterms:W3CDTF">2021-09-21T08:48:06Z</dcterms:modified>
  <cp:category/>
  <cp:version/>
  <cp:contentType/>
  <cp:contentStatus/>
</cp:coreProperties>
</file>