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6060"/>
  </bookViews>
  <sheets>
    <sheet name="НМЦ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K6" i="1" s="1"/>
  <c r="I7" i="1"/>
  <c r="L7" i="1" s="1"/>
  <c r="M7" i="1" s="1"/>
  <c r="I8" i="1"/>
  <c r="L8" i="1" s="1"/>
  <c r="M8" i="1" s="1"/>
  <c r="L6" i="1" l="1"/>
  <c r="M6" i="1" s="1"/>
  <c r="J8" i="1"/>
  <c r="K8" i="1" s="1"/>
  <c r="J7" i="1"/>
  <c r="K7" i="1" s="1"/>
  <c r="I10" i="1"/>
  <c r="L10" i="1" s="1"/>
  <c r="M10" i="1" s="1"/>
  <c r="I9" i="1"/>
  <c r="L9" i="1" s="1"/>
  <c r="M9" i="1" s="1"/>
  <c r="I5" i="1"/>
  <c r="L5" i="1" s="1"/>
  <c r="M5" i="1" s="1"/>
  <c r="J10" i="1" l="1"/>
  <c r="K10" i="1" s="1"/>
  <c r="J9" i="1"/>
  <c r="K9" i="1" s="1"/>
  <c r="J5" i="1"/>
  <c r="K5" i="1" s="1"/>
  <c r="I11" i="1" l="1"/>
</calcChain>
</file>

<file path=xl/sharedStrings.xml><?xml version="1.0" encoding="utf-8"?>
<sst xmlns="http://schemas.openxmlformats.org/spreadsheetml/2006/main" count="39" uniqueCount="29">
  <si>
    <t>№</t>
  </si>
  <si>
    <t>Основыне характеристи объекта закупки</t>
  </si>
  <si>
    <t>Ед. изм</t>
  </si>
  <si>
    <t>Кол-во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</si>
  <si>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</si>
  <si>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</si>
  <si>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</si>
  <si>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</si>
  <si>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</si>
  <si>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</si>
  <si>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рублей</t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</si>
  <si>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</si>
  <si>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Коммерческие предложения (руб./ед.изм.)</t>
  </si>
  <si>
    <t xml:space="preserve">Наименование товара (работ, услуг) 
</t>
  </si>
  <si>
    <t>В результате проведенного расчета Н(М)Ц договора составила:</t>
  </si>
  <si>
    <t xml:space="preserve">В соответствии с описанием предмета закупки 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</si>
  <si>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</si>
  <si>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</si>
  <si>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</si>
  <si>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>кг</t>
  </si>
  <si>
    <t>Приложение № 2
к извещению о запросе 
котировок в электронной форме 
от «___» __________ 2021 г. № ______</t>
  </si>
  <si>
    <t>мясо кур 1,0 кг</t>
  </si>
  <si>
    <t>фарш куриный 1,0-3,0 кг</t>
  </si>
  <si>
    <t xml:space="preserve">колбаса вареная куриная </t>
  </si>
  <si>
    <t>сосиски куриные в газе</t>
  </si>
  <si>
    <t>колбаса полукопченная  куриная</t>
  </si>
  <si>
    <t>Яйцо куриное</t>
  </si>
  <si>
    <t>Обоснование начальной (максимальной) цены Договора на поставку мясо, яйца и колбасные изделия</t>
  </si>
  <si>
    <r>
      <t>При определениеии начальной (максимальной) цены Договора не поставку мясо, яйца и колбасные изделия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</si>
</sst>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Alignment="1"/>
    <xf numFmtId="0" fontId="9" fillId="0" borderId="0" xfId="0" applyFont="1"/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7" fillId="0" borderId="0" xfId="0" applyFont="1" applyAlignment="1">
      <alignment horizontal="left"/>
    </xf>
    <xf numFmtId="43" fontId="5" fillId="0" borderId="0" xfId="0" applyNumberFormat="1" applyFont="1"/>
    <xf numFmtId="0" fontId="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/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7" fillId="0" borderId="0" xfId="1" applyFont="1" applyFill="1" applyAlignment="1">
      <alignment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3657600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8" zoomScale="90" zoomScaleNormal="90" workbookViewId="0">
      <selection activeCell="I11" sqref="I11"/>
    </sheetView>
  </sheetViews>
  <sheetFormatPr defaultColWidth="9.140625" defaultRowHeight="12.75" x14ac:dyDescent="0.2"/>
  <cols>
    <col min="1" max="1" width="3.140625" style="1" customWidth="1"/>
    <col min="2" max="2" width="31" style="1" customWidth="1"/>
    <col min="3" max="3" width="20.5703125" style="1" customWidth="1"/>
    <col min="4" max="4" width="5.85546875" style="1" customWidth="1"/>
    <col min="5" max="5" width="8.85546875" style="1" customWidth="1"/>
    <col min="6" max="6" width="15.42578125" style="1" customWidth="1"/>
    <col min="7" max="7" width="16.140625" style="1" customWidth="1"/>
    <col min="8" max="8" width="15.7109375" style="1" customWidth="1"/>
    <col min="9" max="9" width="18" style="1" customWidth="1"/>
    <col min="10" max="10" width="13.42578125" style="1" customWidth="1"/>
    <col min="11" max="11" width="10.140625" style="31" customWidth="1"/>
    <col min="12" max="12" width="10.5703125" style="1" customWidth="1"/>
    <col min="13" max="13" width="16.140625" style="1" customWidth="1"/>
    <col min="14" max="16384" width="9.140625" style="1"/>
  </cols>
  <sheetData>
    <row r="1" spans="1:13" s="3" customFormat="1" ht="67.5" customHeight="1" x14ac:dyDescent="0.2">
      <c r="B1" s="15"/>
      <c r="I1" s="43" t="s">
        <v>20</v>
      </c>
      <c r="J1" s="43"/>
      <c r="K1" s="43"/>
      <c r="L1" s="43"/>
      <c r="M1" s="43"/>
    </row>
    <row r="2" spans="1:13" s="3" customFormat="1" ht="39" customHeight="1" x14ac:dyDescent="0.2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3" customFormat="1" ht="39" customHeight="1" x14ac:dyDescent="0.2">
      <c r="A3" s="54" t="s">
        <v>0</v>
      </c>
      <c r="B3" s="56" t="s">
        <v>13</v>
      </c>
      <c r="C3" s="58" t="s">
        <v>1</v>
      </c>
      <c r="D3" s="57" t="s">
        <v>2</v>
      </c>
      <c r="E3" s="57" t="s">
        <v>3</v>
      </c>
      <c r="F3" s="48" t="s">
        <v>12</v>
      </c>
      <c r="G3" s="49"/>
      <c r="H3" s="49"/>
      <c r="I3" s="61" t="s">
        <v>4</v>
      </c>
      <c r="J3" s="61"/>
      <c r="K3" s="61"/>
      <c r="L3" s="45" t="s">
        <v>5</v>
      </c>
      <c r="M3" s="46"/>
    </row>
    <row r="4" spans="1:13" s="3" customFormat="1" ht="144" customHeight="1" thickBot="1" x14ac:dyDescent="0.25">
      <c r="A4" s="55"/>
      <c r="B4" s="57"/>
      <c r="C4" s="59"/>
      <c r="D4" s="60"/>
      <c r="E4" s="60"/>
      <c r="F4" s="27" t="s">
        <v>16</v>
      </c>
      <c r="G4" s="27" t="s">
        <v>17</v>
      </c>
      <c r="H4" s="27" t="s">
        <v>18</v>
      </c>
      <c r="I4" s="32" t="s">
        <v>6</v>
      </c>
      <c r="J4" s="32" t="s">
        <v>7</v>
      </c>
      <c r="K4" s="28" t="s">
        <v>11</v>
      </c>
      <c r="L4" s="4" t="s">
        <v>8</v>
      </c>
      <c r="M4" s="4" t="s">
        <v>9</v>
      </c>
    </row>
    <row r="5" spans="1:13" s="5" customFormat="1" ht="39" thickBot="1" x14ac:dyDescent="0.3">
      <c r="A5" s="34">
        <v>1</v>
      </c>
      <c r="B5" s="39" t="s">
        <v>21</v>
      </c>
      <c r="C5" s="33" t="s">
        <v>15</v>
      </c>
      <c r="D5" s="38" t="s">
        <v>19</v>
      </c>
      <c r="E5" s="39">
        <v>948</v>
      </c>
      <c r="F5" s="21">
        <v>188</v>
      </c>
      <c r="G5" s="36">
        <v>220</v>
      </c>
      <c r="H5" s="21">
        <v>210</v>
      </c>
      <c r="I5" s="22">
        <f>AVERAGE(F5:H5)</f>
        <v>206</v>
      </c>
      <c r="J5" s="23">
        <f t="shared" ref="J5:J9" si="0">SQRT(((SUM((POWER(H5-I5,2)),(POWER(G5-I5,2)),(POWER(F5-I5,2)))/(COLUMNS(F5:H5)-1))))</f>
        <v>16.370705543744901</v>
      </c>
      <c r="K5" s="29">
        <f>J5/I5*100</f>
        <v>7.9469444387111166</v>
      </c>
      <c r="L5" s="24">
        <f>I5</f>
        <v>206</v>
      </c>
      <c r="M5" s="24">
        <f>L5*E5</f>
        <v>195288</v>
      </c>
    </row>
    <row r="6" spans="1:13" s="5" customFormat="1" ht="39" thickBot="1" x14ac:dyDescent="0.3">
      <c r="A6" s="42">
        <v>2</v>
      </c>
      <c r="B6" s="40" t="s">
        <v>22</v>
      </c>
      <c r="C6" s="33" t="s">
        <v>15</v>
      </c>
      <c r="D6" s="38" t="s">
        <v>19</v>
      </c>
      <c r="E6" s="40">
        <v>156</v>
      </c>
      <c r="F6" s="21">
        <v>150</v>
      </c>
      <c r="G6" s="36">
        <v>185</v>
      </c>
      <c r="H6" s="21">
        <v>200</v>
      </c>
      <c r="I6" s="22">
        <f t="shared" ref="I6:I8" si="1">AVERAGE(F6:H6)</f>
        <v>178.33333333333334</v>
      </c>
      <c r="J6" s="23">
        <f t="shared" ref="J6:J8" si="2">SQRT(((SUM((POWER(H6-I6,2)),(POWER(G6-I6,2)),(POWER(F6-I6,2)))/(COLUMNS(F6:H6)-1))))</f>
        <v>25.658007197234419</v>
      </c>
      <c r="K6" s="29">
        <f t="shared" ref="K6:K8" si="3">J6/I6*100</f>
        <v>14.387667587234251</v>
      </c>
      <c r="L6" s="24">
        <f t="shared" ref="L6:L8" si="4">I6</f>
        <v>178.33333333333334</v>
      </c>
      <c r="M6" s="24">
        <f t="shared" ref="M6:M8" si="5">L6*E6</f>
        <v>27820</v>
      </c>
    </row>
    <row r="7" spans="1:13" s="5" customFormat="1" ht="39" thickBot="1" x14ac:dyDescent="0.3">
      <c r="A7" s="41">
        <v>3</v>
      </c>
      <c r="B7" s="40" t="s">
        <v>23</v>
      </c>
      <c r="C7" s="33" t="s">
        <v>15</v>
      </c>
      <c r="D7" s="38" t="s">
        <v>19</v>
      </c>
      <c r="E7" s="40">
        <v>369</v>
      </c>
      <c r="F7" s="21">
        <v>180</v>
      </c>
      <c r="G7" s="36">
        <v>193</v>
      </c>
      <c r="H7" s="21">
        <v>200</v>
      </c>
      <c r="I7" s="22">
        <f t="shared" si="1"/>
        <v>191</v>
      </c>
      <c r="J7" s="23">
        <f t="shared" si="2"/>
        <v>10.148891565092219</v>
      </c>
      <c r="K7" s="29">
        <f t="shared" si="3"/>
        <v>5.3135557932419992</v>
      </c>
      <c r="L7" s="24">
        <f t="shared" si="4"/>
        <v>191</v>
      </c>
      <c r="M7" s="24">
        <f t="shared" si="5"/>
        <v>70479</v>
      </c>
    </row>
    <row r="8" spans="1:13" s="5" customFormat="1" ht="39" thickBot="1" x14ac:dyDescent="0.3">
      <c r="A8" s="42">
        <v>4</v>
      </c>
      <c r="B8" s="40" t="s">
        <v>24</v>
      </c>
      <c r="C8" s="33" t="s">
        <v>15</v>
      </c>
      <c r="D8" s="38" t="s">
        <v>19</v>
      </c>
      <c r="E8" s="40">
        <v>291</v>
      </c>
      <c r="F8" s="21">
        <v>210</v>
      </c>
      <c r="G8" s="36">
        <v>245</v>
      </c>
      <c r="H8" s="21">
        <v>225</v>
      </c>
      <c r="I8" s="22">
        <f t="shared" si="1"/>
        <v>226.66666666666666</v>
      </c>
      <c r="J8" s="23">
        <f t="shared" si="2"/>
        <v>17.559422921421234</v>
      </c>
      <c r="K8" s="29">
        <f t="shared" si="3"/>
        <v>7.74680423003878</v>
      </c>
      <c r="L8" s="24">
        <f t="shared" si="4"/>
        <v>226.66666666666666</v>
      </c>
      <c r="M8" s="24">
        <f t="shared" si="5"/>
        <v>65960</v>
      </c>
    </row>
    <row r="9" spans="1:13" s="3" customFormat="1" ht="37.5" customHeight="1" thickBot="1" x14ac:dyDescent="0.25">
      <c r="A9" s="41">
        <v>5</v>
      </c>
      <c r="B9" s="40" t="s">
        <v>25</v>
      </c>
      <c r="C9" s="33" t="s">
        <v>15</v>
      </c>
      <c r="D9" s="38" t="s">
        <v>19</v>
      </c>
      <c r="E9" s="40">
        <v>30</v>
      </c>
      <c r="F9" s="35">
        <v>235</v>
      </c>
      <c r="G9" s="37">
        <v>255</v>
      </c>
      <c r="H9" s="37">
        <v>250</v>
      </c>
      <c r="I9" s="22">
        <f>AVERAGE(F9:H9)</f>
        <v>246.66666666666666</v>
      </c>
      <c r="J9" s="23">
        <f t="shared" si="0"/>
        <v>10.408329997330663</v>
      </c>
      <c r="K9" s="29">
        <f>J9/I9*100</f>
        <v>4.2195932421610793</v>
      </c>
      <c r="L9" s="24">
        <f>I9</f>
        <v>246.66666666666666</v>
      </c>
      <c r="M9" s="24">
        <f>L9*E9</f>
        <v>7400</v>
      </c>
    </row>
    <row r="10" spans="1:13" s="5" customFormat="1" ht="39" thickBot="1" x14ac:dyDescent="0.3">
      <c r="A10" s="42">
        <v>6</v>
      </c>
      <c r="B10" s="40" t="s">
        <v>26</v>
      </c>
      <c r="C10" s="33" t="s">
        <v>15</v>
      </c>
      <c r="D10" s="38" t="s">
        <v>19</v>
      </c>
      <c r="E10" s="40">
        <v>552</v>
      </c>
      <c r="F10" s="21">
        <v>202.5</v>
      </c>
      <c r="G10" s="21">
        <v>230</v>
      </c>
      <c r="H10" s="21">
        <v>210</v>
      </c>
      <c r="I10" s="22">
        <f t="shared" ref="I10" si="6">AVERAGE(F10:H10)</f>
        <v>214.16666666666666</v>
      </c>
      <c r="J10" s="23">
        <f t="shared" ref="J10" si="7">SQRT(((SUM((POWER(H10-I10,2)),(POWER(G10-I10,2)),(POWER(F10-I10,2)))/(COLUMNS(F10:H10)-1))))</f>
        <v>14.215601757693317</v>
      </c>
      <c r="K10" s="29">
        <f t="shared" ref="K10" si="8">J10/I10*100</f>
        <v>6.6376350619579689</v>
      </c>
      <c r="L10" s="24">
        <f t="shared" ref="L10" si="9">I10</f>
        <v>214.16666666666666</v>
      </c>
      <c r="M10" s="24">
        <f t="shared" ref="M10" si="10">L10*E10</f>
        <v>118220</v>
      </c>
    </row>
    <row r="11" spans="1:13" s="3" customFormat="1" ht="15.75" customHeight="1" x14ac:dyDescent="0.2">
      <c r="A11" s="47" t="s">
        <v>14</v>
      </c>
      <c r="B11" s="47"/>
      <c r="C11" s="47"/>
      <c r="D11" s="47"/>
      <c r="E11" s="47"/>
      <c r="F11" s="47"/>
      <c r="G11" s="47"/>
      <c r="H11" s="47"/>
      <c r="I11" s="62">
        <f>SUM(M5:M10)</f>
        <v>485167</v>
      </c>
      <c r="J11" s="6" t="s">
        <v>10</v>
      </c>
      <c r="K11" s="30"/>
      <c r="L11" s="6"/>
      <c r="M11" s="7"/>
    </row>
    <row r="12" spans="1:13" s="16" customFormat="1" ht="33" customHeight="1" x14ac:dyDescent="0.25">
      <c r="A12" s="50" t="s">
        <v>28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s="3" customFormat="1" ht="15.7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2"/>
    </row>
    <row r="14" spans="1:13" s="13" customFormat="1" ht="14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6"/>
      <c r="L14" s="8"/>
      <c r="M14" s="8"/>
    </row>
    <row r="15" spans="1:13" s="16" customFormat="1" ht="16.5" customHeight="1" x14ac:dyDescent="0.25">
      <c r="B15" s="20"/>
      <c r="H15" s="17"/>
    </row>
    <row r="16" spans="1:13" s="16" customFormat="1" ht="16.5" customHeight="1" x14ac:dyDescent="0.25">
      <c r="A16" s="9"/>
      <c r="B16" s="9"/>
      <c r="C16" s="9"/>
      <c r="D16" s="10"/>
      <c r="E16" s="10"/>
      <c r="F16" s="10"/>
      <c r="G16" s="10"/>
      <c r="H16" s="10"/>
      <c r="I16" s="3"/>
      <c r="J16" s="3"/>
      <c r="K16" s="15"/>
      <c r="L16" s="3"/>
      <c r="M16" s="3"/>
    </row>
    <row r="17" spans="1:13" s="3" customFormat="1" x14ac:dyDescent="0.2">
      <c r="K17" s="15"/>
    </row>
    <row r="18" spans="1:13" s="3" customFormat="1" ht="15.75" x14ac:dyDescent="0.25">
      <c r="A18" s="44"/>
      <c r="B18" s="44"/>
      <c r="C18" s="44"/>
      <c r="D18" s="44"/>
      <c r="E18" s="10"/>
      <c r="F18" s="11"/>
      <c r="G18" s="12"/>
      <c r="H18" s="25"/>
      <c r="I18" s="13"/>
      <c r="J18" s="13"/>
      <c r="K18" s="13"/>
      <c r="L18" s="13"/>
      <c r="M18" s="13"/>
    </row>
    <row r="19" spans="1:13" s="3" customFormat="1" ht="15.75" x14ac:dyDescent="0.25">
      <c r="A19" s="16"/>
      <c r="B19" s="16"/>
      <c r="C19" s="16"/>
      <c r="D19" s="16"/>
      <c r="E19" s="16"/>
      <c r="F19" s="16"/>
      <c r="G19" s="16"/>
      <c r="H19" s="17"/>
      <c r="I19" s="16"/>
      <c r="J19" s="16"/>
      <c r="K19" s="16"/>
      <c r="L19" s="16"/>
      <c r="M19" s="16"/>
    </row>
    <row r="20" spans="1:13" ht="15.75" x14ac:dyDescent="0.25">
      <c r="A20" s="16"/>
      <c r="B20" s="16"/>
      <c r="C20" s="16"/>
      <c r="D20" s="16"/>
      <c r="E20" s="16"/>
      <c r="F20" s="16"/>
      <c r="G20" s="16"/>
      <c r="H20" s="17"/>
      <c r="I20" s="16"/>
      <c r="J20" s="16"/>
      <c r="K20" s="16"/>
      <c r="L20" s="16"/>
      <c r="M20" s="16"/>
    </row>
    <row r="21" spans="1:13" x14ac:dyDescent="0.2">
      <c r="A21" s="3"/>
      <c r="B21" s="3"/>
      <c r="C21" s="3"/>
      <c r="D21" s="3"/>
      <c r="E21" s="3"/>
      <c r="F21" s="3"/>
      <c r="G21" s="3"/>
      <c r="H21" s="14"/>
      <c r="I21" s="3"/>
      <c r="J21" s="3"/>
      <c r="K21" s="15"/>
      <c r="L21" s="3"/>
      <c r="M21" s="3"/>
    </row>
    <row r="22" spans="1:13" x14ac:dyDescent="0.2">
      <c r="A22" s="3"/>
      <c r="B22" s="3"/>
      <c r="C22" s="3"/>
      <c r="D22" s="3"/>
      <c r="E22" s="3"/>
      <c r="F22" s="3"/>
      <c r="G22" s="3"/>
      <c r="H22" s="14"/>
      <c r="I22" s="19"/>
      <c r="J22" s="3"/>
      <c r="K22" s="15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14"/>
      <c r="I23" s="3"/>
      <c r="J23" s="3"/>
      <c r="K23" s="15"/>
      <c r="L23" s="3"/>
      <c r="M23" s="3"/>
    </row>
    <row r="24" spans="1:13" x14ac:dyDescent="0.2">
      <c r="H24" s="2"/>
    </row>
    <row r="25" spans="1:13" x14ac:dyDescent="0.2">
      <c r="H25" s="2"/>
    </row>
    <row r="26" spans="1:13" x14ac:dyDescent="0.2">
      <c r="H26" s="2"/>
    </row>
    <row r="27" spans="1:13" x14ac:dyDescent="0.2">
      <c r="H27" s="2"/>
    </row>
  </sheetData>
  <mergeCells count="14">
    <mergeCell ref="I1:M1"/>
    <mergeCell ref="A18:D18"/>
    <mergeCell ref="L3:M3"/>
    <mergeCell ref="A11:H11"/>
    <mergeCell ref="F3:H3"/>
    <mergeCell ref="A12:M12"/>
    <mergeCell ref="A13:M13"/>
    <mergeCell ref="A2:M2"/>
    <mergeCell ref="A3:A4"/>
    <mergeCell ref="B3:B4"/>
    <mergeCell ref="C3:C4"/>
    <mergeCell ref="D3:D4"/>
    <mergeCell ref="E3:E4"/>
    <mergeCell ref="I3:K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Tatiana</cp:lastModifiedBy>
  <cp:lastPrinted>2021-08-04T10:11:01Z</cp:lastPrinted>
  <dcterms:created xsi:type="dcterms:W3CDTF">2014-05-19T23:28:21Z</dcterms:created>
  <dcterms:modified xsi:type="dcterms:W3CDTF">2021-09-16T09:39:34Z</dcterms:modified>
</cp:coreProperties>
</file>