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8800" windowHeight="11730"/>
  </bookViews>
  <sheets>
    <sheet name="Лист1" sheetId="1" r:id="rId1"/>
  </sheets>
  <definedNames>
    <definedName name="__xlnm.Print_Area">Лист1!$A$2:$K$13</definedName>
    <definedName name="_xlnm.Print_Area" localSheetId="0">Лист1!$A$1:$K$13</definedName>
  </definedNames>
  <calcPr calcId="125725" refMode="R1C1"/>
</workbook>
</file>

<file path=xl/calcChain.xml><?xml version="1.0" encoding="utf-8"?>
<calcChain xmlns="http://schemas.openxmlformats.org/spreadsheetml/2006/main">
  <c r="K8" i="1"/>
  <c r="H8"/>
  <c r="I8"/>
  <c r="J8" s="1"/>
  <c r="K9" l="1"/>
</calcChain>
</file>

<file path=xl/sharedStrings.xml><?xml version="1.0" encoding="utf-8"?>
<sst xmlns="http://schemas.openxmlformats.org/spreadsheetml/2006/main" count="22" uniqueCount="22">
  <si>
    <t>Обоснование начальной (максимальной) цены контракта</t>
  </si>
  <si>
    <t>№ п/п</t>
  </si>
  <si>
    <t>Наименование товара</t>
  </si>
  <si>
    <t>Средне квадратичное отклонение</t>
  </si>
  <si>
    <t>Коэффициент вариации</t>
  </si>
  <si>
    <t>Метод сопоставимых рыночных цен, расчёт НМЦК, руб.</t>
  </si>
  <si>
    <t>ИТОГО</t>
  </si>
  <si>
    <t>Приказ Министерства экономического развития РФ № 567 от 02.10.13г. Методические рекомендации по применению методов определения начальной (максимальной) цены контракта, цены контракта заключаемого с единственным поставщиком (подрядчиком, исполнителем)</t>
  </si>
  <si>
    <t>где,
цi- цена единицы товара, работы, услуги, указанная в источнике с номером i;
n - количество значений, используемых в расчете;
v - количество (объем) закупаемого товара (работы, услуги);
i - номер источника ценовой информации;
&lt;ц&gt; - средняя арифметическая величина цены единицы товара, работы, услуги;
V - коэффициент вариации.</t>
  </si>
  <si>
    <t>Цена товаров, работ, услуг производителя (поставщика), подрядчика, руб.</t>
  </si>
  <si>
    <t>Средняя арифметическая величина цены единицы товара, руб./кг</t>
  </si>
  <si>
    <t>ед.изм.</t>
  </si>
  <si>
    <t>Кол-во</t>
  </si>
  <si>
    <t>Пюре фруктовое ОКПД 10.86.10.241, КТРУ 10.86.10.240-00000002</t>
  </si>
  <si>
    <t xml:space="preserve">Приложение № 4 к документации 
о проведении запроса котировок в электронной форме
</t>
  </si>
  <si>
    <t>Цена договора включает в себя все расходы Поставщика, необходимые для осуществления им своих обязательств по договору в полном объеме и надлежащего качества, в том числе все подлежащие к уплате налоги, сборы и другие обязательные платежи, расходы на упаковку, маркировку, страхование, сертификацию, транспортные расходы по доставке товара до места поставки, затраты по хранению товара на складе Поставщика, стоимость всех необходимых погрузочно-разгрузочных работ, и иные расходы, связанные с поставкой товара.</t>
  </si>
  <si>
    <t>шт</t>
  </si>
  <si>
    <t>Коммерческое предложение подрядчика №1 вх. №467А от 13.09.2021 г.</t>
  </si>
  <si>
    <t>Коммерческое предложение подрядчика №2 вх. №467Б от 13.09.2021 г.</t>
  </si>
  <si>
    <t>Коммерческое предложение подрядчика №3 вх. №467В от 13.09.2021 г.</t>
  </si>
  <si>
    <t>Специалист по закупкам</t>
  </si>
  <si>
    <t>Терентьева А.С.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</si>
</sst>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0.0%"/>
  </numFmts>
  <fonts count="16">
    <font>
      <sz val="10"/>
      <name val="Arial"/>
      <family val="2"/>
      <charset val="204"/>
    </font>
    <font>
      <sz val="10"/>
      <name val="Arial"/>
      <family val="2"/>
      <charset val="1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9" fontId="1" fillId="0" borderId="0"/>
  </cellStyleXfs>
  <cellXfs count="40">
    <xf numFmtId="0" fontId="0" fillId="0" borderId="0" xfId="0"/>
    <xf numFmtId="164" fontId="2" fillId="0" borderId="0" xfId="1" applyNumberFormat="1" applyFont="1"/>
    <xf numFmtId="0" fontId="3" fillId="0" borderId="0" xfId="1" applyFont="1" applyAlignment="1">
      <alignment horizontal="right"/>
    </xf>
    <xf numFmtId="164" fontId="3" fillId="0" borderId="0" xfId="1" applyNumberFormat="1" applyFont="1"/>
    <xf numFmtId="164" fontId="6" fillId="0" borderId="0" xfId="1" applyNumberFormat="1" applyFont="1" applyAlignment="1">
      <alignment vertical="center" wrapText="1"/>
    </xf>
    <xf numFmtId="164" fontId="6" fillId="0" borderId="0" xfId="1" applyNumberFormat="1" applyFont="1"/>
    <xf numFmtId="164" fontId="7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0" xfId="2" applyNumberFormat="1" applyFont="1" applyFill="1" applyBorder="1" applyAlignment="1" applyProtection="1">
      <alignment vertical="top" wrapText="1"/>
    </xf>
    <xf numFmtId="164" fontId="8" fillId="0" borderId="0" xfId="1" applyNumberFormat="1" applyFont="1" applyAlignment="1">
      <alignment vertical="top" wrapText="1"/>
    </xf>
    <xf numFmtId="164" fontId="7" fillId="0" borderId="0" xfId="1" applyNumberFormat="1" applyFont="1" applyBorder="1"/>
    <xf numFmtId="164" fontId="7" fillId="0" borderId="0" xfId="1" applyNumberFormat="1" applyFont="1"/>
    <xf numFmtId="164" fontId="10" fillId="0" borderId="0" xfId="1" applyNumberFormat="1" applyFont="1"/>
    <xf numFmtId="164" fontId="5" fillId="0" borderId="0" xfId="1" applyNumberFormat="1" applyFont="1"/>
    <xf numFmtId="164" fontId="14" fillId="0" borderId="0" xfId="1" applyNumberFormat="1" applyFont="1"/>
    <xf numFmtId="0" fontId="15" fillId="0" borderId="0" xfId="1" applyFont="1" applyAlignment="1">
      <alignment horizontal="left"/>
    </xf>
    <xf numFmtId="164" fontId="14" fillId="0" borderId="0" xfId="1" applyNumberFormat="1" applyFont="1" applyAlignment="1">
      <alignment horizontal="right"/>
    </xf>
    <xf numFmtId="165" fontId="9" fillId="0" borderId="0" xfId="1" applyNumberFormat="1" applyFont="1" applyBorder="1" applyAlignment="1">
      <alignment horizontal="left" wrapText="1"/>
    </xf>
    <xf numFmtId="165" fontId="4" fillId="0" borderId="0" xfId="1" applyNumberFormat="1" applyFont="1" applyBorder="1" applyAlignment="1">
      <alignment horizontal="left" wrapText="1"/>
    </xf>
    <xf numFmtId="165" fontId="5" fillId="0" borderId="1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13" fillId="0" borderId="2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64" fontId="13" fillId="0" borderId="3" xfId="1" applyNumberFormat="1" applyFont="1" applyFill="1" applyBorder="1" applyAlignment="1">
      <alignment horizontal="center" vertical="top" wrapText="1"/>
    </xf>
    <xf numFmtId="166" fontId="13" fillId="0" borderId="2" xfId="2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166" fontId="5" fillId="0" borderId="1" xfId="2" applyNumberFormat="1" applyFont="1" applyFill="1" applyBorder="1" applyAlignment="1" applyProtection="1">
      <alignment horizontal="center" vertical="top" wrapText="1"/>
    </xf>
    <xf numFmtId="164" fontId="12" fillId="0" borderId="0" xfId="1" applyNumberFormat="1" applyFont="1" applyFill="1" applyBorder="1" applyAlignment="1"/>
    <xf numFmtId="164" fontId="5" fillId="0" borderId="1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top" wrapText="1"/>
    </xf>
    <xf numFmtId="164" fontId="13" fillId="0" borderId="5" xfId="1" applyNumberFormat="1" applyFont="1" applyFill="1" applyBorder="1" applyAlignment="1">
      <alignment horizontal="center" vertical="top" wrapText="1"/>
    </xf>
    <xf numFmtId="164" fontId="13" fillId="0" borderId="3" xfId="1" applyNumberFormat="1" applyFont="1" applyFill="1" applyBorder="1" applyAlignment="1">
      <alignment horizontal="center" vertical="top" wrapText="1"/>
    </xf>
    <xf numFmtId="165" fontId="9" fillId="0" borderId="6" xfId="1" applyNumberFormat="1" applyFont="1" applyBorder="1" applyAlignment="1">
      <alignment horizontal="left" wrapText="1"/>
    </xf>
    <xf numFmtId="165" fontId="4" fillId="0" borderId="6" xfId="1" applyNumberFormat="1" applyFont="1" applyBorder="1" applyAlignment="1">
      <alignment horizontal="left" wrapText="1"/>
    </xf>
    <xf numFmtId="164" fontId="5" fillId="0" borderId="0" xfId="1" applyNumberFormat="1" applyFont="1" applyAlignment="1">
      <alignment horizontal="right" wrapText="1"/>
    </xf>
    <xf numFmtId="164" fontId="5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1104900</xdr:rowOff>
    </xdr:from>
    <xdr:to>
      <xdr:col>10</xdr:col>
      <xdr:colOff>981075</xdr:colOff>
      <xdr:row>7</xdr:row>
      <xdr:rowOff>0</xdr:rowOff>
    </xdr:to>
    <xdr:pic>
      <xdr:nvPicPr>
        <xdr:cNvPr id="117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34725" y="3324225"/>
          <a:ext cx="923925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47625</xdr:colOff>
      <xdr:row>6</xdr:row>
      <xdr:rowOff>19050</xdr:rowOff>
    </xdr:from>
    <xdr:to>
      <xdr:col>9</xdr:col>
      <xdr:colOff>742950</xdr:colOff>
      <xdr:row>6</xdr:row>
      <xdr:rowOff>419100</xdr:rowOff>
    </xdr:to>
    <xdr:pic>
      <xdr:nvPicPr>
        <xdr:cNvPr id="118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67950" y="3381375"/>
          <a:ext cx="6953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abSelected="1" view="pageBreakPreview" zoomScaleNormal="100" zoomScaleSheetLayoutView="100" workbookViewId="0">
      <selection activeCell="A10" sqref="A10:K10"/>
    </sheetView>
  </sheetViews>
  <sheetFormatPr defaultRowHeight="15"/>
  <cols>
    <col min="1" max="1" width="4.28515625" style="14" customWidth="1"/>
    <col min="2" max="2" width="65.28515625" style="14" customWidth="1"/>
    <col min="3" max="3" width="7.7109375" style="14" customWidth="1"/>
    <col min="4" max="4" width="6.42578125" style="14" customWidth="1"/>
    <col min="5" max="7" width="14.5703125" style="14" customWidth="1"/>
    <col min="8" max="8" width="12.85546875" style="14" customWidth="1"/>
    <col min="9" max="9" width="13" style="14" customWidth="1"/>
    <col min="10" max="10" width="12.85546875" style="14" customWidth="1"/>
    <col min="11" max="11" width="15.42578125" style="14" customWidth="1"/>
    <col min="12" max="12" width="10.140625" style="1" customWidth="1"/>
    <col min="13" max="13" width="9.28515625" style="1" customWidth="1"/>
    <col min="14" max="16384" width="9.140625" style="1"/>
  </cols>
  <sheetData>
    <row r="1" spans="1:12" ht="42" customHeight="1">
      <c r="G1" s="36" t="s">
        <v>14</v>
      </c>
      <c r="H1" s="37"/>
      <c r="I1" s="37"/>
      <c r="J1" s="37"/>
      <c r="K1" s="37"/>
    </row>
    <row r="2" spans="1:12" s="3" customFormat="1" ht="18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2"/>
    </row>
    <row r="3" spans="1:12" s="5" customFormat="1" ht="68.25" customHeight="1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"/>
    </row>
    <row r="4" spans="1:12" s="5" customFormat="1" ht="15.7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6"/>
    </row>
    <row r="5" spans="1:12" s="8" customFormat="1" ht="30" customHeight="1">
      <c r="A5" s="30" t="s">
        <v>1</v>
      </c>
      <c r="B5" s="30" t="s">
        <v>2</v>
      </c>
      <c r="C5" s="30" t="s">
        <v>11</v>
      </c>
      <c r="D5" s="30" t="s">
        <v>12</v>
      </c>
      <c r="E5" s="30" t="s">
        <v>9</v>
      </c>
      <c r="F5" s="30"/>
      <c r="G5" s="30"/>
      <c r="H5" s="30" t="s">
        <v>10</v>
      </c>
      <c r="I5" s="30" t="s">
        <v>3</v>
      </c>
      <c r="J5" s="30" t="s">
        <v>4</v>
      </c>
      <c r="K5" s="30" t="s">
        <v>5</v>
      </c>
      <c r="L5" s="7"/>
    </row>
    <row r="6" spans="1:12" s="8" customFormat="1" ht="90" customHeight="1">
      <c r="A6" s="30"/>
      <c r="B6" s="30"/>
      <c r="C6" s="30"/>
      <c r="D6" s="30"/>
      <c r="E6" s="30" t="s">
        <v>17</v>
      </c>
      <c r="F6" s="30" t="s">
        <v>18</v>
      </c>
      <c r="G6" s="30" t="s">
        <v>19</v>
      </c>
      <c r="H6" s="30"/>
      <c r="I6" s="30"/>
      <c r="J6" s="30"/>
      <c r="K6" s="30"/>
      <c r="L6" s="7"/>
    </row>
    <row r="7" spans="1:12" s="8" customFormat="1" ht="37.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7"/>
    </row>
    <row r="8" spans="1:12" s="8" customFormat="1" ht="16.5" customHeight="1">
      <c r="A8" s="20">
        <v>1</v>
      </c>
      <c r="B8" s="21" t="s">
        <v>13</v>
      </c>
      <c r="C8" s="21" t="s">
        <v>16</v>
      </c>
      <c r="D8" s="26">
        <v>4000</v>
      </c>
      <c r="E8" s="23">
        <v>49</v>
      </c>
      <c r="F8" s="23">
        <v>51.5</v>
      </c>
      <c r="G8" s="23">
        <v>52.8</v>
      </c>
      <c r="H8" s="27">
        <f>(E8+F8+G8)/3</f>
        <v>51.1</v>
      </c>
      <c r="I8" s="27">
        <f>IF(AND(E8=0,F8=0,G8=0),"",SQRT((POWER((E8-AVERAGE(E8:G8)),2)+POWER((F8-AVERAGE(E8:G8)),2)+POWER((G8-AVERAGE(E8:G8)),2))/(COUNT(E8:G8)-1)))</f>
        <v>1.9313207915827955</v>
      </c>
      <c r="J8" s="28">
        <f>IF(AND(E8=0,F8=0,G8=0),"",I8/AVERAGE(E8:G8))</f>
        <v>3.7794927428234745E-2</v>
      </c>
      <c r="K8" s="27">
        <f>H8*D8</f>
        <v>204400</v>
      </c>
      <c r="L8" s="7"/>
    </row>
    <row r="9" spans="1:12" s="10" customFormat="1" ht="15" customHeight="1">
      <c r="A9" s="31" t="s">
        <v>6</v>
      </c>
      <c r="B9" s="32"/>
      <c r="C9" s="32"/>
      <c r="D9" s="33"/>
      <c r="E9" s="22"/>
      <c r="F9" s="22"/>
      <c r="G9" s="22"/>
      <c r="H9" s="24"/>
      <c r="I9" s="22"/>
      <c r="J9" s="25"/>
      <c r="K9" s="24">
        <f>K8</f>
        <v>204400</v>
      </c>
      <c r="L9" s="9"/>
    </row>
    <row r="10" spans="1:12" s="12" customFormat="1" ht="90.75" customHeight="1">
      <c r="A10" s="34" t="s">
        <v>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1"/>
    </row>
    <row r="11" spans="1:12" s="12" customFormat="1" ht="45.75" customHeight="1">
      <c r="A11" s="35" t="s">
        <v>15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11"/>
    </row>
    <row r="12" spans="1:12" s="12" customFormat="1" ht="32.85" customHeight="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8"/>
      <c r="L12" s="11"/>
    </row>
    <row r="13" spans="1:12" s="13" customFormat="1" ht="15.75">
      <c r="A13" s="15"/>
      <c r="B13" s="16" t="s">
        <v>20</v>
      </c>
      <c r="C13" s="16"/>
      <c r="D13" s="15"/>
      <c r="E13" s="15"/>
      <c r="F13" s="15"/>
      <c r="G13" s="15"/>
      <c r="H13" s="15"/>
      <c r="I13" s="15" t="s">
        <v>21</v>
      </c>
      <c r="J13" s="17"/>
      <c r="K13" s="17"/>
    </row>
  </sheetData>
  <sheetProtection selectLockedCells="1" selectUnlockedCells="1"/>
  <mergeCells count="18">
    <mergeCell ref="G1:K1"/>
    <mergeCell ref="A2:K2"/>
    <mergeCell ref="A3:K3"/>
    <mergeCell ref="A5:A7"/>
    <mergeCell ref="B5:B7"/>
    <mergeCell ref="D5:D7"/>
    <mergeCell ref="E5:G5"/>
    <mergeCell ref="H5:H7"/>
    <mergeCell ref="I5:I7"/>
    <mergeCell ref="J5:J7"/>
    <mergeCell ref="K5:K7"/>
    <mergeCell ref="E6:E7"/>
    <mergeCell ref="F6:F7"/>
    <mergeCell ref="G6:G7"/>
    <mergeCell ref="A9:D9"/>
    <mergeCell ref="A10:K10"/>
    <mergeCell ref="A11:K11"/>
    <mergeCell ref="C5:C7"/>
  </mergeCells>
  <printOptions horizontalCentered="1"/>
  <pageMargins left="0" right="0" top="0.39370078740157483" bottom="0" header="0.51181102362204722" footer="0.27559055118110237"/>
  <pageSetup paperSize="9" scale="81" firstPageNumber="0" fitToHeight="0" orientation="landscape" r:id="rId1"/>
  <headerFooter alignWithMargins="0">
    <oddFooter>&amp;R&amp;8стр&amp;P из&amp;N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__xlnm.Print_Area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Пользователь</cp:lastModifiedBy>
  <cp:lastPrinted>2021-09-01T04:49:58Z</cp:lastPrinted>
  <dcterms:created xsi:type="dcterms:W3CDTF">2014-03-05T04:12:40Z</dcterms:created>
  <dcterms:modified xsi:type="dcterms:W3CDTF">2021-09-13T06:40:25Z</dcterms:modified>
</cp:coreProperties>
</file>