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79373\Desktop\Составление документации\09.02.2021\Мясо курицы\"/>
    </mc:Choice>
  </mc:AlternateContent>
  <bookViews>
    <workbookView xWindow="0" yWindow="0" windowWidth="23040" windowHeight="9375"/>
  </bookViews>
  <sheets>
    <sheet name="Обоснование НМЦД" sheetId="1" r:id="rId1"/>
  </sheets>
  <calcPr calcId="152511"/>
</workbook>
</file>

<file path=xl/calcChain.xml><?xml version="1.0" encoding="utf-8"?>
<calcChain xmlns="http://schemas.openxmlformats.org/spreadsheetml/2006/main">
  <c r="D18" i="1" l="1"/>
  <c r="P13" i="1" l="1"/>
  <c r="O17" i="1"/>
  <c r="J15" i="1" l="1"/>
  <c r="F13" i="1" l="1"/>
  <c r="H13" i="1"/>
  <c r="J13" i="1"/>
  <c r="L13" i="1"/>
  <c r="N13" i="1"/>
  <c r="O13" i="1"/>
  <c r="T13" i="1" s="1"/>
  <c r="F14" i="1"/>
  <c r="H14" i="1"/>
  <c r="J14" i="1"/>
  <c r="L14" i="1"/>
  <c r="N14" i="1"/>
  <c r="O14" i="1"/>
  <c r="T14" i="1" s="1"/>
  <c r="P14" i="1"/>
  <c r="F15" i="1"/>
  <c r="H15" i="1"/>
  <c r="L15" i="1"/>
  <c r="N15" i="1"/>
  <c r="O15" i="1"/>
  <c r="P15" i="1"/>
  <c r="F16" i="1"/>
  <c r="H16" i="1"/>
  <c r="J16" i="1"/>
  <c r="L16" i="1"/>
  <c r="N16" i="1"/>
  <c r="O16" i="1"/>
  <c r="T16" i="1" s="1"/>
  <c r="P16" i="1"/>
  <c r="F17" i="1"/>
  <c r="H17" i="1"/>
  <c r="J17" i="1"/>
  <c r="L17" i="1"/>
  <c r="N17" i="1"/>
  <c r="T17" i="1"/>
  <c r="P17" i="1"/>
  <c r="Q13" i="1" l="1"/>
  <c r="R13" i="1" s="1"/>
  <c r="S13" i="1" s="1"/>
  <c r="Q17" i="1"/>
  <c r="R17" i="1" s="1"/>
  <c r="S17" i="1" s="1"/>
  <c r="Q16" i="1"/>
  <c r="R16" i="1" s="1"/>
  <c r="S16" i="1" s="1"/>
  <c r="Q15" i="1"/>
  <c r="R15" i="1" s="1"/>
  <c r="S15" i="1" s="1"/>
  <c r="Q14" i="1"/>
  <c r="R14" i="1" s="1"/>
  <c r="S14" i="1" s="1"/>
  <c r="T15" i="1"/>
  <c r="T18" i="1" s="1"/>
  <c r="E8" i="1" s="1"/>
</calcChain>
</file>

<file path=xl/sharedStrings.xml><?xml version="1.0" encoding="utf-8"?>
<sst xmlns="http://schemas.openxmlformats.org/spreadsheetml/2006/main" count="55" uniqueCount="43">
  <si>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</si>
  <si>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</si>
  <si>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</si>
  <si>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</si>
  <si>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</si>
  <si>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</si>
  <si>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</si>
  <si>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</si>
  <si>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пара               (2 штуки)</t>
  </si>
  <si>
    <t>ед. изм.</t>
  </si>
  <si>
    <t>вх. № 12/21 от 14.01.2021</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</si>
  <si>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</si>
  <si>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</si>
  <si>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</si>
  <si>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</si>
  <si>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</si>
  <si>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</si>
  <si>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</si>
  <si>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</si>
  <si>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</si>
  <si>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</si>
  <si>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</si>
  <si>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Приложение №1</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</si>
  <si>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</si>
  <si>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</si>
  <si>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</si>
  <si>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</si>
  <si>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</si>
  <si>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</si>
  <si>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</si>
  <si>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</si>
  <si>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</si>
  <si>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</si>
  <si>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</si>
  <si>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</si>
  <si>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</si>
  <si>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</si>
  <si>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от 29.01.2021</t>
  </si>
  <si>
    <t>от 21.12.2020</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</si>
  <si>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</si>
  <si>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Филе курицы</t>
  </si>
  <si>
    <t>Сердце куриное</t>
  </si>
  <si>
    <t>заключаемого на поставку филе и субпродуктов из курицы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</si>
</sst>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_р_."/>
  </numFmts>
  <fonts count="19"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1"/>
      <color rgb="FF0000FF"/>
      <name val="Times New Roman"/>
      <family val="1"/>
      <charset val="204"/>
    </font>
    <font>
      <b/>
      <sz val="12"/>
      <name val="Times New Roman"/>
      <family val="1"/>
      <charset val="204"/>
    </font>
    <font>
      <sz val="9"/>
      <color theme="1"/>
      <name val="Times New Roman"/>
      <family val="1"/>
      <charset val="204"/>
    </font>
    <font>
      <sz val="10"/>
      <color rgb="FF0000FF"/>
      <name val="Times New Roman"/>
      <family val="1"/>
      <charset val="204"/>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5" fillId="0" borderId="0" xfId="0" applyFont="1" applyAlignment="1">
      <alignment vertical="top"/>
    </xf>
    <xf numFmtId="0" fontId="15" fillId="0" borderId="0" xfId="0" applyFont="1" applyAlignment="1">
      <alignment horizontal="right" vertical="top"/>
    </xf>
    <xf numFmtId="0" fontId="14"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7" fillId="0" borderId="0" xfId="0" applyFont="1" applyAlignment="1">
      <alignment vertical="top"/>
    </xf>
    <xf numFmtId="0" fontId="18" fillId="0" borderId="0" xfId="0" applyFont="1" applyAlignment="1">
      <alignment horizontal="right" vertical="top"/>
    </xf>
    <xf numFmtId="0" fontId="9" fillId="0" borderId="0" xfId="0" applyFont="1" applyAlignment="1">
      <alignment horizontal="right" vertical="top"/>
    </xf>
    <xf numFmtId="4" fontId="8" fillId="3" borderId="1" xfId="0" applyNumberFormat="1" applyFont="1" applyFill="1" applyBorder="1" applyAlignment="1">
      <alignment horizontal="right" vertical="top" wrapText="1"/>
    </xf>
    <xf numFmtId="0" fontId="14" fillId="0" borderId="0" xfId="0" applyFont="1" applyAlignment="1">
      <alignment horizontal="center" vertical="top" wrapText="1"/>
    </xf>
    <xf numFmtId="0" fontId="12" fillId="2" borderId="0" xfId="0" applyFont="1" applyFill="1" applyAlignment="1">
      <alignment horizontal="left" vertical="top" wrapText="1"/>
    </xf>
    <xf numFmtId="165" fontId="13"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8" fillId="0" borderId="1" xfId="0"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165" fontId="8" fillId="0" borderId="1" xfId="0" applyNumberFormat="1" applyFont="1" applyBorder="1" applyAlignment="1">
      <alignment horizontal="center" vertical="top" wrapText="1"/>
    </xf>
    <xf numFmtId="165" fontId="16" fillId="3"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wrapText="1"/>
    </xf>
    <xf numFmtId="0" fontId="3" fillId="0" borderId="1" xfId="0" applyNumberFormat="1" applyFont="1" applyBorder="1" applyAlignment="1">
      <alignment horizontal="justify" vertical="top" wrapText="1"/>
    </xf>
    <xf numFmtId="165" fontId="16" fillId="4"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22</xdr:row>
      <xdr:rowOff>998367</xdr:rowOff>
    </xdr:from>
    <xdr:to>
      <xdr:col>3</xdr:col>
      <xdr:colOff>228600</xdr:colOff>
      <xdr:row>22</xdr:row>
      <xdr:rowOff>1262137</xdr:rowOff>
    </xdr:to>
    <xdr:pic>
      <xdr:nvPicPr>
        <xdr:cNvPr id="2" name="Picture 39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24</xdr:row>
      <xdr:rowOff>211455</xdr:rowOff>
    </xdr:from>
    <xdr:to>
      <xdr:col>3</xdr:col>
      <xdr:colOff>495301</xdr:colOff>
      <xdr:row>24</xdr:row>
      <xdr:rowOff>563880</xdr:rowOff>
    </xdr:to>
    <xdr:pic>
      <xdr:nvPicPr>
        <xdr:cNvPr id="3"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23</xdr:row>
      <xdr:rowOff>422036</xdr:rowOff>
    </xdr:from>
    <xdr:to>
      <xdr:col>4</xdr:col>
      <xdr:colOff>507636</xdr:colOff>
      <xdr:row>23</xdr:row>
      <xdr:rowOff>422910</xdr:rowOff>
    </xdr:to>
    <xdr:pic>
      <xdr:nvPicPr>
        <xdr:cNvPr id="4"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24</xdr:row>
      <xdr:rowOff>211455</xdr:rowOff>
    </xdr:from>
    <xdr:to>
      <xdr:col>3</xdr:col>
      <xdr:colOff>495301</xdr:colOff>
      <xdr:row>24</xdr:row>
      <xdr:rowOff>563880</xdr:rowOff>
    </xdr:to>
    <xdr:pic>
      <xdr:nvPicPr>
        <xdr:cNvPr id="6"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23</xdr:row>
      <xdr:rowOff>422036</xdr:rowOff>
    </xdr:from>
    <xdr:to>
      <xdr:col>4</xdr:col>
      <xdr:colOff>479061</xdr:colOff>
      <xdr:row>23</xdr:row>
      <xdr:rowOff>422910</xdr:rowOff>
    </xdr:to>
    <xdr:pic>
      <xdr:nvPicPr>
        <xdr:cNvPr id="7"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23</xdr:row>
      <xdr:rowOff>412749</xdr:rowOff>
    </xdr:from>
    <xdr:to>
      <xdr:col>4</xdr:col>
      <xdr:colOff>454638</xdr:colOff>
      <xdr:row>23</xdr:row>
      <xdr:rowOff>698500</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tabSelected="1" topLeftCell="D1" zoomScale="120" zoomScaleNormal="120" workbookViewId="0">
      <selection activeCell="Q2" sqref="Q2"/>
    </sheetView>
  </sheetViews>
  <sheetFormatPr defaultRowHeight="15" x14ac:dyDescent="0.25"/>
  <cols>
    <col min="1" max="1" width="4.5703125" style="12" customWidth="1"/>
    <col min="2" max="2" width="20.710937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10.2851562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0"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x14ac:dyDescent="0.25">
      <c r="T1" s="10" t="s">
        <v>22</v>
      </c>
    </row>
    <row r="2" spans="1:21" s="9" customFormat="1" ht="12" x14ac:dyDescent="0.25">
      <c r="T2" s="10" t="s">
        <v>33</v>
      </c>
    </row>
    <row r="3" spans="1:21" s="37" customFormat="1" ht="11.25" x14ac:dyDescent="0.25"/>
    <row r="4" spans="1:21" ht="15.75" x14ac:dyDescent="0.25">
      <c r="A4" s="42" t="s">
        <v>21</v>
      </c>
      <c r="B4" s="42"/>
      <c r="C4" s="42"/>
      <c r="D4" s="42"/>
      <c r="E4" s="42"/>
      <c r="F4" s="42"/>
      <c r="G4" s="42"/>
      <c r="H4" s="42"/>
      <c r="I4" s="42"/>
      <c r="J4" s="42"/>
      <c r="K4" s="42"/>
      <c r="L4" s="42"/>
      <c r="M4" s="42"/>
      <c r="N4" s="42"/>
      <c r="O4" s="42"/>
      <c r="P4" s="42"/>
      <c r="Q4" s="42"/>
      <c r="R4" s="42"/>
      <c r="S4" s="42"/>
      <c r="T4" s="42"/>
      <c r="U4" s="11"/>
    </row>
    <row r="5" spans="1:21" ht="15.75" x14ac:dyDescent="0.25">
      <c r="A5" s="42" t="s">
        <v>32</v>
      </c>
      <c r="B5" s="42"/>
      <c r="C5" s="42"/>
      <c r="D5" s="42"/>
      <c r="E5" s="42"/>
      <c r="F5" s="42"/>
      <c r="G5" s="42"/>
      <c r="H5" s="42"/>
      <c r="I5" s="42"/>
      <c r="J5" s="42"/>
      <c r="K5" s="42"/>
      <c r="L5" s="42"/>
      <c r="M5" s="42"/>
      <c r="N5" s="42"/>
      <c r="O5" s="42"/>
      <c r="P5" s="42"/>
      <c r="Q5" s="42"/>
      <c r="R5" s="42"/>
      <c r="S5" s="42"/>
      <c r="T5" s="42"/>
      <c r="U5" s="11"/>
    </row>
    <row r="6" spans="1:21" ht="15.75" x14ac:dyDescent="0.25">
      <c r="A6" s="42" t="s">
        <v>42</v>
      </c>
      <c r="B6" s="42"/>
      <c r="C6" s="42"/>
      <c r="D6" s="42"/>
      <c r="E6" s="42"/>
      <c r="F6" s="42"/>
      <c r="G6" s="42"/>
      <c r="H6" s="42"/>
      <c r="I6" s="42"/>
      <c r="J6" s="42"/>
      <c r="K6" s="42"/>
      <c r="L6" s="42"/>
      <c r="M6" s="42"/>
      <c r="N6" s="42"/>
      <c r="O6" s="42"/>
      <c r="P6" s="42"/>
      <c r="Q6" s="42"/>
      <c r="R6" s="42"/>
      <c r="S6" s="42"/>
      <c r="T6" s="42"/>
      <c r="U6" s="11"/>
    </row>
    <row r="7" spans="1:21" s="38" customFormat="1" ht="11.25" x14ac:dyDescent="0.25">
      <c r="R7" s="37"/>
      <c r="S7" s="37"/>
      <c r="U7" s="39"/>
    </row>
    <row r="8" spans="1:21" s="13" customFormat="1" ht="15.75" customHeight="1" x14ac:dyDescent="0.25">
      <c r="A8" s="43" t="s">
        <v>18</v>
      </c>
      <c r="B8" s="43"/>
      <c r="C8" s="43"/>
      <c r="D8" s="43"/>
      <c r="E8" s="44">
        <f>SUMIF(T18,"&gt;0")</f>
        <v>368269</v>
      </c>
      <c r="F8" s="44"/>
      <c r="G8" s="45" t="s">
        <v>17</v>
      </c>
      <c r="H8" s="45"/>
      <c r="I8" s="7"/>
      <c r="J8" s="8"/>
      <c r="K8" s="8"/>
      <c r="L8" s="8"/>
      <c r="M8" s="8"/>
      <c r="N8" s="8"/>
      <c r="O8" s="8"/>
      <c r="P8" s="7"/>
      <c r="Q8" s="7"/>
      <c r="R8" s="7"/>
      <c r="S8" s="28" t="s">
        <v>20</v>
      </c>
      <c r="T8" s="6"/>
    </row>
    <row r="9" spans="1:21" s="37" customFormat="1" ht="11.25" x14ac:dyDescent="0.25">
      <c r="A9" s="2"/>
      <c r="B9" s="5"/>
      <c r="C9" s="2"/>
      <c r="D9" s="4"/>
      <c r="E9" s="3"/>
      <c r="F9" s="3"/>
      <c r="G9" s="3"/>
      <c r="H9" s="3"/>
      <c r="I9" s="3"/>
      <c r="J9" s="3"/>
      <c r="K9" s="3"/>
      <c r="L9" s="3"/>
      <c r="M9" s="3"/>
      <c r="N9" s="3"/>
      <c r="O9" s="3"/>
      <c r="P9" s="2"/>
      <c r="Q9" s="2"/>
      <c r="R9" s="2"/>
      <c r="S9" s="28" t="s">
        <v>19</v>
      </c>
      <c r="T9" s="1"/>
    </row>
    <row r="10" spans="1:21" ht="15" customHeight="1" x14ac:dyDescent="0.25">
      <c r="A10" s="46" t="s">
        <v>16</v>
      </c>
      <c r="B10" s="46" t="s">
        <v>23</v>
      </c>
      <c r="C10" s="46" t="s">
        <v>15</v>
      </c>
      <c r="D10" s="46"/>
      <c r="E10" s="47" t="s">
        <v>25</v>
      </c>
      <c r="F10" s="47"/>
      <c r="G10" s="47" t="s">
        <v>26</v>
      </c>
      <c r="H10" s="47"/>
      <c r="I10" s="47" t="s">
        <v>27</v>
      </c>
      <c r="J10" s="47"/>
      <c r="K10" s="47" t="s">
        <v>28</v>
      </c>
      <c r="L10" s="47"/>
      <c r="M10" s="47" t="s">
        <v>29</v>
      </c>
      <c r="N10" s="47"/>
      <c r="O10" s="52" t="s">
        <v>14</v>
      </c>
      <c r="P10" s="46" t="s">
        <v>13</v>
      </c>
      <c r="Q10" s="46" t="s">
        <v>1</v>
      </c>
      <c r="R10" s="46" t="s">
        <v>12</v>
      </c>
      <c r="S10" s="46" t="s">
        <v>11</v>
      </c>
      <c r="T10" s="52" t="s">
        <v>34</v>
      </c>
    </row>
    <row r="11" spans="1:21" ht="27" customHeight="1" x14ac:dyDescent="0.25">
      <c r="A11" s="46"/>
      <c r="B11" s="46"/>
      <c r="C11" s="46"/>
      <c r="D11" s="46"/>
      <c r="E11" s="56" t="s">
        <v>37</v>
      </c>
      <c r="F11" s="56"/>
      <c r="G11" s="56" t="s">
        <v>37</v>
      </c>
      <c r="H11" s="56"/>
      <c r="I11" s="56" t="s">
        <v>37</v>
      </c>
      <c r="J11" s="56"/>
      <c r="K11" s="53" t="s">
        <v>38</v>
      </c>
      <c r="L11" s="53"/>
      <c r="M11" s="54" t="s">
        <v>10</v>
      </c>
      <c r="N11" s="54"/>
      <c r="O11" s="52"/>
      <c r="P11" s="46"/>
      <c r="Q11" s="46"/>
      <c r="R11" s="46"/>
      <c r="S11" s="46"/>
      <c r="T11" s="52"/>
    </row>
    <row r="12" spans="1:21" ht="27" customHeight="1" x14ac:dyDescent="0.25">
      <c r="A12" s="46"/>
      <c r="B12" s="46"/>
      <c r="C12" s="22" t="s">
        <v>9</v>
      </c>
      <c r="D12" s="23" t="s">
        <v>24</v>
      </c>
      <c r="E12" s="24" t="s">
        <v>30</v>
      </c>
      <c r="F12" s="24" t="s">
        <v>31</v>
      </c>
      <c r="G12" s="24" t="s">
        <v>30</v>
      </c>
      <c r="H12" s="24" t="s">
        <v>31</v>
      </c>
      <c r="I12" s="24" t="s">
        <v>30</v>
      </c>
      <c r="J12" s="24" t="s">
        <v>31</v>
      </c>
      <c r="K12" s="24" t="s">
        <v>30</v>
      </c>
      <c r="L12" s="24" t="s">
        <v>31</v>
      </c>
      <c r="M12" s="24" t="s">
        <v>30</v>
      </c>
      <c r="N12" s="24" t="s">
        <v>31</v>
      </c>
      <c r="O12" s="52"/>
      <c r="P12" s="46"/>
      <c r="Q12" s="46"/>
      <c r="R12" s="46"/>
      <c r="S12" s="46"/>
      <c r="T12" s="52"/>
    </row>
    <row r="13" spans="1:21" ht="40.5" customHeight="1" x14ac:dyDescent="0.25">
      <c r="A13" s="22">
        <v>1</v>
      </c>
      <c r="B13" s="25" t="s">
        <v>40</v>
      </c>
      <c r="C13" s="22" t="s">
        <v>35</v>
      </c>
      <c r="D13" s="23">
        <v>700</v>
      </c>
      <c r="E13" s="30">
        <v>288</v>
      </c>
      <c r="F13" s="29">
        <f>E13*D13</f>
        <v>201600</v>
      </c>
      <c r="G13" s="30">
        <v>283</v>
      </c>
      <c r="H13" s="29">
        <f>G13*D13</f>
        <v>198100</v>
      </c>
      <c r="I13" s="41">
        <v>295</v>
      </c>
      <c r="J13" s="31">
        <f>I13*D13</f>
        <v>206500</v>
      </c>
      <c r="K13" s="30"/>
      <c r="L13" s="29">
        <f>K13*D13</f>
        <v>0</v>
      </c>
      <c r="M13" s="29"/>
      <c r="N13" s="29">
        <f>M13*D13</f>
        <v>0</v>
      </c>
      <c r="O13" s="29">
        <f>ROUND(AVERAGE(E13,G13,I13,K13,M13),2)</f>
        <v>288.67</v>
      </c>
      <c r="P13" s="26">
        <f>COUNTA(E13,G13,I13,K13,M13)</f>
        <v>3</v>
      </c>
      <c r="Q13" s="26">
        <f>SQRT((IF(E13&gt;0,POWER(E13-O13,2),0)+IF(G13&gt;0,POWER(G13-O13,2),0)+IF(I13&gt;0,POWER(I13-O13,2),0)+IF(K13&gt;0,POWER(K13-O13,2),0)+IF(M13&gt;0,POWER(M13-O13,2),0))/(P13-1))</f>
        <v>6.0277151558447093</v>
      </c>
      <c r="R13" s="26">
        <f>Q13/O13*100</f>
        <v>2.0880989212057743</v>
      </c>
      <c r="S13" s="26" t="str">
        <f>IF(R13&lt;33,$S$8,$S$9)</f>
        <v>ОДН</v>
      </c>
      <c r="T13" s="32">
        <f>D13*O13</f>
        <v>202069</v>
      </c>
    </row>
    <row r="14" spans="1:21" ht="40.5" customHeight="1" x14ac:dyDescent="0.25">
      <c r="A14" s="22">
        <v>2</v>
      </c>
      <c r="B14" s="25" t="s">
        <v>41</v>
      </c>
      <c r="C14" s="22" t="s">
        <v>35</v>
      </c>
      <c r="D14" s="23">
        <v>600</v>
      </c>
      <c r="E14" s="30">
        <v>275</v>
      </c>
      <c r="F14" s="29">
        <f>E14*D14</f>
        <v>165000</v>
      </c>
      <c r="G14" s="30">
        <v>270</v>
      </c>
      <c r="H14" s="29">
        <f>G14*D14</f>
        <v>162000</v>
      </c>
      <c r="I14" s="30">
        <v>286</v>
      </c>
      <c r="J14" s="31">
        <f>I14*D14</f>
        <v>171600</v>
      </c>
      <c r="K14" s="30"/>
      <c r="L14" s="29">
        <f>K14*D14</f>
        <v>0</v>
      </c>
      <c r="M14" s="29"/>
      <c r="N14" s="29">
        <f>M14*D14</f>
        <v>0</v>
      </c>
      <c r="O14" s="29">
        <f>ROUND(AVERAGE(E14,G14,I14,K14,M14),2)</f>
        <v>277</v>
      </c>
      <c r="P14" s="26">
        <f>COUNTA(E14,G14,I14,K14,M14)</f>
        <v>3</v>
      </c>
      <c r="Q14" s="26">
        <f>SQRT((IF(E14&gt;0,POWER(E14-O14,2),0)+IF(G14&gt;0,POWER(G14-O14,2),0)+IF(I14&gt;0,POWER(I14-O14,2),0)+IF(K14&gt;0,POWER(K14-O14,2),0)+IF(M14&gt;0,POWER(M14-O14,2),0))/(P14-1))</f>
        <v>8.1853527718724504</v>
      </c>
      <c r="R14" s="26">
        <f>Q14/O14*100</f>
        <v>2.9550010006759746</v>
      </c>
      <c r="S14" s="26" t="str">
        <f>IF(R14&lt;33,$S$8,$S$9)</f>
        <v>ОДН</v>
      </c>
      <c r="T14" s="32">
        <f>D14*O14</f>
        <v>166200</v>
      </c>
    </row>
    <row r="15" spans="1:21" ht="40.5" hidden="1" customHeight="1" x14ac:dyDescent="0.25">
      <c r="A15" s="22">
        <v>3</v>
      </c>
      <c r="B15" s="25"/>
      <c r="C15" s="22"/>
      <c r="D15" s="23"/>
      <c r="E15" s="30"/>
      <c r="F15" s="29">
        <f>E15*D15</f>
        <v>0</v>
      </c>
      <c r="G15" s="30"/>
      <c r="H15" s="29">
        <f>G15*D15</f>
        <v>0</v>
      </c>
      <c r="I15" s="30"/>
      <c r="J15" s="31">
        <f>I15*D15</f>
        <v>0</v>
      </c>
      <c r="K15" s="30"/>
      <c r="L15" s="29">
        <f>K15*D15</f>
        <v>0</v>
      </c>
      <c r="M15" s="29"/>
      <c r="N15" s="29">
        <f>M15*D15</f>
        <v>0</v>
      </c>
      <c r="O15" s="29" t="e">
        <f>ROUND(AVERAGE(E15,G15,I15,K15,M15),2)</f>
        <v>#DIV/0!</v>
      </c>
      <c r="P15" s="26">
        <f>COUNTA(E15,G15,I15,K15,M15)</f>
        <v>0</v>
      </c>
      <c r="Q15" s="26">
        <f>SQRT((IF(E15&gt;0,POWER(E15-O15,2),0)+IF(G15&gt;0,POWER(G15-O15,2),0)+IF(I15&gt;0,POWER(I15-O15,2),0)+IF(K15&gt;0,POWER(K15-O15,2),0)+IF(M15&gt;0,POWER(M15-O15,2),0))/(P15-1))</f>
        <v>0</v>
      </c>
      <c r="R15" s="26" t="e">
        <f>Q15/O15*100</f>
        <v>#DIV/0!</v>
      </c>
      <c r="S15" s="26" t="e">
        <f>IF(R15&lt;33,$S$8,$S$9)</f>
        <v>#DIV/0!</v>
      </c>
      <c r="T15" s="32" t="e">
        <f>D15*O15</f>
        <v>#DIV/0!</v>
      </c>
    </row>
    <row r="16" spans="1:21" ht="40.5" hidden="1" customHeight="1" x14ac:dyDescent="0.25">
      <c r="A16" s="22">
        <v>4</v>
      </c>
      <c r="B16" s="25"/>
      <c r="C16" s="22"/>
      <c r="D16" s="23"/>
      <c r="E16" s="30"/>
      <c r="F16" s="29">
        <f>E16*D16</f>
        <v>0</v>
      </c>
      <c r="G16" s="30"/>
      <c r="H16" s="29">
        <f>G16*D16</f>
        <v>0</v>
      </c>
      <c r="I16" s="30"/>
      <c r="J16" s="31">
        <f>I16*D16</f>
        <v>0</v>
      </c>
      <c r="K16" s="30"/>
      <c r="L16" s="29">
        <f>K16*D16</f>
        <v>0</v>
      </c>
      <c r="M16" s="29"/>
      <c r="N16" s="29">
        <f>M16*D16</f>
        <v>0</v>
      </c>
      <c r="O16" s="29" t="e">
        <f>ROUND(AVERAGE(E16,G16,I16,K16,M16),2)</f>
        <v>#DIV/0!</v>
      </c>
      <c r="P16" s="26">
        <f>COUNTA(E16,G16,I16,K16,M16)</f>
        <v>0</v>
      </c>
      <c r="Q16" s="26">
        <f>SQRT((IF(E16&gt;0,POWER(E16-O16,2),0)+IF(G16&gt;0,POWER(G16-O16,2),0)+IF(I16&gt;0,POWER(I16-O16,2),0)+IF(K16&gt;0,POWER(K16-O16,2),0)+IF(M16&gt;0,POWER(M16-O16,2),0))/(P16-1))</f>
        <v>0</v>
      </c>
      <c r="R16" s="26" t="e">
        <f>Q16/O16*100</f>
        <v>#DIV/0!</v>
      </c>
      <c r="S16" s="26" t="e">
        <f>IF(R16&lt;33,$S$8,$S$9)</f>
        <v>#DIV/0!</v>
      </c>
      <c r="T16" s="32" t="e">
        <f>D16*O16</f>
        <v>#DIV/0!</v>
      </c>
    </row>
    <row r="17" spans="1:22" ht="40.5" hidden="1" customHeight="1" x14ac:dyDescent="0.25">
      <c r="A17" s="22">
        <v>5</v>
      </c>
      <c r="B17" s="25"/>
      <c r="C17" s="22" t="s">
        <v>8</v>
      </c>
      <c r="D17" s="23"/>
      <c r="E17" s="30"/>
      <c r="F17" s="29">
        <f>E17*D17</f>
        <v>0</v>
      </c>
      <c r="G17" s="30"/>
      <c r="H17" s="29">
        <f>G17*D17</f>
        <v>0</v>
      </c>
      <c r="I17" s="30"/>
      <c r="J17" s="31">
        <f>I17*D17</f>
        <v>0</v>
      </c>
      <c r="K17" s="30"/>
      <c r="L17" s="29">
        <f>K17*D17</f>
        <v>0</v>
      </c>
      <c r="M17" s="29"/>
      <c r="N17" s="29">
        <f>M17*D17</f>
        <v>0</v>
      </c>
      <c r="O17" s="29" t="e">
        <f>ROUND(AVERAGE(E17,G17,I17,K17,M17),2)</f>
        <v>#DIV/0!</v>
      </c>
      <c r="P17" s="26">
        <f>COUNTA(E17,G17,I17,K17,M17)</f>
        <v>0</v>
      </c>
      <c r="Q17" s="26">
        <f>SQRT((IF(E17&gt;0,POWER(E17-O17,2),0)+IF(G17&gt;0,POWER(G17-O17,2),0)+IF(I17&gt;0,POWER(I17-O17,2),0)+IF(K17&gt;0,POWER(K17-O17,2),0)+IF(M17&gt;0,POWER(M17-O17,2),0))/(P17-1))</f>
        <v>0</v>
      </c>
      <c r="R17" s="26" t="e">
        <f>Q17/O17*100</f>
        <v>#DIV/0!</v>
      </c>
      <c r="S17" s="26" t="e">
        <f>IF(R17&lt;33,$S$8,$S$9)</f>
        <v>#DIV/0!</v>
      </c>
      <c r="T17" s="32" t="e">
        <f>D17*O17</f>
        <v>#DIV/0!</v>
      </c>
    </row>
    <row r="18" spans="1:22" s="14" customFormat="1" ht="27.75" customHeight="1" x14ac:dyDescent="0.25">
      <c r="A18" s="51" t="s">
        <v>7</v>
      </c>
      <c r="B18" s="51"/>
      <c r="C18" s="36"/>
      <c r="D18" s="35">
        <f>SUM(D13:D17)</f>
        <v>1300</v>
      </c>
      <c r="E18" s="27"/>
      <c r="F18" s="27"/>
      <c r="G18" s="27"/>
      <c r="H18" s="27"/>
      <c r="I18" s="27"/>
      <c r="J18" s="27"/>
      <c r="K18" s="27"/>
      <c r="L18" s="27"/>
      <c r="M18" s="27"/>
      <c r="N18" s="27"/>
      <c r="O18" s="27"/>
      <c r="P18" s="27"/>
      <c r="Q18" s="27"/>
      <c r="R18" s="27"/>
      <c r="S18" s="27"/>
      <c r="T18" s="33">
        <f>SUMIF(T13:T17,"&gt;0")</f>
        <v>368269</v>
      </c>
    </row>
    <row r="19" spans="1:22" s="37" customFormat="1" ht="11.25" x14ac:dyDescent="0.25">
      <c r="T19" s="40"/>
    </row>
    <row r="20" spans="1:22" ht="33.75" customHeight="1" x14ac:dyDescent="0.25">
      <c r="A20" s="48" t="s">
        <v>6</v>
      </c>
      <c r="B20" s="48"/>
      <c r="C20" s="48"/>
      <c r="D20" s="48"/>
      <c r="E20" s="48"/>
      <c r="F20" s="48"/>
      <c r="G20" s="48"/>
      <c r="H20" s="48"/>
      <c r="I20" s="48"/>
      <c r="J20" s="48"/>
      <c r="K20" s="48"/>
      <c r="L20" s="48"/>
      <c r="M20" s="48"/>
      <c r="N20" s="48"/>
      <c r="O20" s="48"/>
      <c r="P20" s="48"/>
      <c r="Q20" s="48"/>
      <c r="R20" s="48"/>
      <c r="S20" s="48"/>
      <c r="T20" s="48"/>
    </row>
    <row r="21" spans="1:22" ht="33.75" customHeight="1" x14ac:dyDescent="0.25">
      <c r="A21" s="49" t="s">
        <v>39</v>
      </c>
      <c r="B21" s="49"/>
      <c r="C21" s="49"/>
      <c r="D21" s="49"/>
      <c r="E21" s="49"/>
      <c r="F21" s="49"/>
      <c r="G21" s="49"/>
      <c r="H21" s="49"/>
      <c r="I21" s="49"/>
      <c r="J21" s="49"/>
      <c r="K21" s="49"/>
      <c r="L21" s="49"/>
      <c r="M21" s="49"/>
      <c r="N21" s="49"/>
      <c r="O21" s="49"/>
      <c r="P21" s="49"/>
      <c r="Q21" s="49"/>
      <c r="R21" s="49"/>
      <c r="S21" s="49"/>
      <c r="T21" s="49"/>
    </row>
    <row r="22" spans="1:22" ht="72" customHeight="1" x14ac:dyDescent="0.25">
      <c r="A22" s="50" t="s">
        <v>36</v>
      </c>
      <c r="B22" s="50"/>
      <c r="C22" s="50"/>
      <c r="D22" s="50"/>
      <c r="E22" s="50"/>
      <c r="F22" s="50"/>
      <c r="G22" s="50"/>
      <c r="H22" s="50"/>
      <c r="I22" s="50"/>
      <c r="J22" s="50"/>
      <c r="K22" s="50"/>
      <c r="L22" s="50"/>
      <c r="M22" s="50"/>
      <c r="N22" s="50"/>
      <c r="O22" s="50"/>
      <c r="P22" s="50"/>
      <c r="Q22" s="50"/>
      <c r="R22" s="50"/>
      <c r="S22" s="50"/>
      <c r="T22" s="50"/>
    </row>
    <row r="23" spans="1:22" ht="100.5" customHeight="1" x14ac:dyDescent="0.25">
      <c r="A23" s="50" t="s">
        <v>5</v>
      </c>
      <c r="B23" s="50"/>
      <c r="C23" s="55" t="s">
        <v>4</v>
      </c>
      <c r="D23" s="55"/>
      <c r="E23" s="55"/>
      <c r="F23" s="55"/>
      <c r="G23" s="55"/>
      <c r="H23" s="55"/>
      <c r="I23" s="55"/>
      <c r="J23" s="55"/>
      <c r="K23" s="55"/>
      <c r="L23" s="55"/>
      <c r="M23" s="55"/>
      <c r="N23" s="55"/>
      <c r="O23" s="55"/>
      <c r="P23" s="55"/>
      <c r="Q23" s="55"/>
      <c r="R23" s="55"/>
      <c r="S23" s="55"/>
      <c r="T23" s="55"/>
    </row>
    <row r="24" spans="1:22" ht="57.75" customHeight="1" x14ac:dyDescent="0.25">
      <c r="A24" s="50" t="s">
        <v>3</v>
      </c>
      <c r="B24" s="50"/>
      <c r="C24" s="50" t="s">
        <v>2</v>
      </c>
      <c r="D24" s="50"/>
      <c r="E24" s="50"/>
      <c r="F24" s="50"/>
      <c r="G24" s="50"/>
      <c r="H24" s="50"/>
      <c r="I24" s="50"/>
      <c r="J24" s="50"/>
      <c r="K24" s="50"/>
      <c r="L24" s="50"/>
      <c r="M24" s="50"/>
      <c r="N24" s="50"/>
      <c r="O24" s="50"/>
      <c r="P24" s="50"/>
      <c r="Q24" s="50"/>
      <c r="R24" s="50"/>
      <c r="S24" s="50"/>
      <c r="T24" s="50"/>
    </row>
    <row r="25" spans="1:22" ht="44.25" customHeight="1" x14ac:dyDescent="0.25">
      <c r="A25" s="50" t="s">
        <v>1</v>
      </c>
      <c r="B25" s="50"/>
      <c r="C25" s="50" t="s">
        <v>0</v>
      </c>
      <c r="D25" s="50"/>
      <c r="E25" s="50"/>
      <c r="F25" s="50"/>
      <c r="G25" s="50"/>
      <c r="H25" s="50"/>
      <c r="I25" s="50"/>
      <c r="J25" s="50"/>
      <c r="K25" s="50"/>
      <c r="L25" s="50"/>
      <c r="M25" s="50"/>
      <c r="N25" s="50"/>
      <c r="O25" s="50"/>
      <c r="P25" s="50"/>
      <c r="Q25" s="50"/>
      <c r="R25" s="50"/>
      <c r="S25" s="50"/>
      <c r="T25" s="50"/>
    </row>
    <row r="26" spans="1:22" x14ac:dyDescent="0.25">
      <c r="A26" s="34"/>
      <c r="B26" s="34"/>
      <c r="C26" s="34"/>
      <c r="D26" s="34"/>
      <c r="E26" s="34"/>
      <c r="F26" s="34"/>
      <c r="G26" s="34"/>
      <c r="H26" s="34"/>
      <c r="I26" s="34"/>
      <c r="J26" s="34"/>
      <c r="K26" s="34"/>
      <c r="L26" s="34"/>
      <c r="M26" s="34"/>
      <c r="N26" s="34"/>
      <c r="O26" s="34"/>
      <c r="P26" s="34"/>
      <c r="Q26" s="34"/>
      <c r="R26" s="34"/>
      <c r="S26" s="34"/>
      <c r="T26" s="34"/>
    </row>
    <row r="27" spans="1:22" x14ac:dyDescent="0.25">
      <c r="B27" s="21"/>
      <c r="C27" s="21"/>
      <c r="D27" s="19"/>
      <c r="E27" s="15"/>
      <c r="F27" s="16"/>
      <c r="G27" s="17"/>
      <c r="H27" s="15"/>
      <c r="I27" s="15"/>
      <c r="J27" s="15"/>
      <c r="K27" s="17"/>
      <c r="L27" s="15"/>
      <c r="M27" s="15"/>
      <c r="N27" s="15"/>
      <c r="O27" s="17"/>
      <c r="P27" s="18"/>
      <c r="Q27" s="15"/>
      <c r="R27" s="15"/>
      <c r="S27" s="15"/>
      <c r="T27" s="15"/>
      <c r="U27" s="15"/>
      <c r="V27" s="15"/>
    </row>
  </sheetData>
  <mergeCells count="35">
    <mergeCell ref="A24:B24"/>
    <mergeCell ref="C24:T24"/>
    <mergeCell ref="A25:B25"/>
    <mergeCell ref="C25:T25"/>
    <mergeCell ref="C23:T23"/>
    <mergeCell ref="S10:S12"/>
    <mergeCell ref="T10:T12"/>
    <mergeCell ref="E11:F11"/>
    <mergeCell ref="G11:H11"/>
    <mergeCell ref="I11:J11"/>
    <mergeCell ref="K11:L11"/>
    <mergeCell ref="M11:N11"/>
    <mergeCell ref="K10:L10"/>
    <mergeCell ref="M10:N10"/>
    <mergeCell ref="O10:O12"/>
    <mergeCell ref="P10:P12"/>
    <mergeCell ref="Q10:Q12"/>
    <mergeCell ref="R10:R12"/>
    <mergeCell ref="I10:J10"/>
    <mergeCell ref="A20:T20"/>
    <mergeCell ref="A21:T21"/>
    <mergeCell ref="A22:T22"/>
    <mergeCell ref="A23:B23"/>
    <mergeCell ref="A18:B18"/>
    <mergeCell ref="A10:A12"/>
    <mergeCell ref="B10:B12"/>
    <mergeCell ref="C10:D11"/>
    <mergeCell ref="E10:F10"/>
    <mergeCell ref="G10:H10"/>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79373277797</cp:lastModifiedBy>
  <cp:lastPrinted>2021-01-20T10:12:17Z</cp:lastPrinted>
  <dcterms:created xsi:type="dcterms:W3CDTF">2021-01-18T05:46:41Z</dcterms:created>
  <dcterms:modified xsi:type="dcterms:W3CDTF">2021-02-08T18:52:44Z</dcterms:modified>
</cp:coreProperties>
</file>