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Лист1" sheetId="1" r:id="rId1"/>
  </sheets>
  <definedNames>
    <definedName name="_GoBack" localSheetId="0">Лист1!$B$38</definedName>
  </definedNames>
  <calcPr calcId="125725"/>
</workbook>
</file>

<file path=xl/calcChain.xml><?xml version="1.0" encoding="utf-8"?>
<calcChain xmlns="http://schemas.openxmlformats.org/spreadsheetml/2006/main">
  <c r="J18" i="1"/>
  <c r="I18"/>
  <c r="M18" s="1"/>
  <c r="J11"/>
  <c r="J19"/>
  <c r="I12"/>
  <c r="J12"/>
  <c r="I19"/>
  <c r="J17"/>
  <c r="I17"/>
  <c r="J16"/>
  <c r="I16"/>
  <c r="J15"/>
  <c r="I15"/>
  <c r="J14"/>
  <c r="I14"/>
  <c r="J13"/>
  <c r="I13"/>
  <c r="I11"/>
  <c r="J10"/>
  <c r="I10"/>
  <c r="M10" s="1"/>
  <c r="J9"/>
  <c r="I9"/>
  <c r="K18" l="1"/>
  <c r="M11"/>
  <c r="K11"/>
  <c r="M12"/>
  <c r="C20"/>
  <c r="K12"/>
  <c r="K14"/>
  <c r="K19"/>
  <c r="K16"/>
  <c r="K10"/>
  <c r="M14"/>
  <c r="M16"/>
  <c r="M19"/>
  <c r="K15"/>
  <c r="K17"/>
  <c r="M15"/>
  <c r="M17"/>
  <c r="K13"/>
  <c r="M13"/>
  <c r="K9"/>
  <c r="M9"/>
  <c r="J7" l="1"/>
  <c r="I7"/>
  <c r="J6"/>
  <c r="I6"/>
  <c r="J5"/>
  <c r="I5"/>
  <c r="J8"/>
  <c r="I8"/>
  <c r="M7" l="1"/>
  <c r="M8"/>
  <c r="K6"/>
  <c r="K5"/>
  <c r="K7"/>
  <c r="M5"/>
  <c r="M6"/>
  <c r="K8"/>
  <c r="M20" l="1"/>
</calcChain>
</file>

<file path=xl/sharedStrings.xml><?xml version="1.0" encoding="utf-8"?>
<sst xmlns="http://schemas.openxmlformats.org/spreadsheetml/2006/main" count="50" uniqueCount="36">
  <si>
    <t>Приложение №2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</si>
  <si>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</si>
  <si>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</si>
  <si>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</si>
  <si>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</si>
  <si>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</si>
  <si>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</si>
  <si>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</si>
  <si>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</si>
  <si>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</si>
  <si>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</si>
  <si>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</si>
  <si>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</si>
  <si>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</si>
  <si>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</si>
  <si>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</si>
  <si>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</si>
  <si>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</si>
  <si>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</si>
  <si>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</si>
  <si>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>Картридж 12A Q2612A черный (или эквивалент) соответствующий  параметрам принтера  НР M1005/1010/1012/1015</t>
  </si>
  <si>
    <t xml:space="preserve">Картридж  36A CB436A черный (или эквивалент) соответствующий  параметрам принтера  НР M1120MFP/P1505 </t>
  </si>
  <si>
    <t>Обоснование начальной (максимальной) цены договора, содержащее полученные заказчиком расчеты</t>
  </si>
  <si>
    <r>
      <t xml:space="preserve">Картридж TK-1120 черный или (эквивалент) </t>
    </r>
    <r>
      <rPr>
        <sz val="11"/>
        <color theme="1"/>
        <rFont val="Times New Roman"/>
        <family val="1"/>
        <charset val="204"/>
      </rPr>
      <t>соответствующий  параметрам принтера</t>
    </r>
    <r>
      <rPr>
        <sz val="11"/>
        <color rgb="FF000000"/>
        <rFont val="Times New Roman"/>
        <family val="1"/>
        <charset val="204"/>
      </rPr>
      <t xml:space="preserve"> KyoceraFS-1025MFP/1060DN</t>
    </r>
  </si>
  <si>
    <t>Картридж 85A CE285A черный или (эквивалент) соответствующий  параметрам принтера  HP LJ P1102/P1102w</t>
  </si>
  <si>
    <t>Картридж  35A CB435A черный (или эквивалент) соответствующий  параметрам принтера  НР LaserJetP1006/1005</t>
  </si>
  <si>
    <t xml:space="preserve">Картридж  728 черный (или эквивалент) соответствующий  параметрам принтера  Canon MF4410/4430 </t>
  </si>
  <si>
    <t>Картридж  78A CE728 A черный (или эквивалент) соответствующий  параметрам принтера HPP 1566/1606 DN/M1530</t>
  </si>
  <si>
    <t>Картридж   EP-27 черный (или эквивалент) соответствующий  параметрам принтера  CanonMF5730/MF5750/MF5770</t>
  </si>
  <si>
    <t>Картридж Rikoh SP201E черный (или эквивалент) соответствующий  параметрам принтера SP220Nw/SNw/SFNw</t>
  </si>
  <si>
    <t xml:space="preserve">Картридж   712 черный (или эквивалент) соответствующий  параметрам принтера  CanonLBP-3010/3100 </t>
  </si>
  <si>
    <t>Картридж  18A  CF218A черный (или эквивалент) соответствующий  параметрам принтера  HP LJ Pro M104/M132</t>
  </si>
  <si>
    <t>Картридж Brother TN-3060 черный или (эквивалент)  соответствующий  параметрам принтера  HL-5130/5140, MFC-8220/8440</t>
  </si>
  <si>
    <t>Картридж  TN-2375 черный (или эквивалент) соответствующий  параметрам принтера  Brother HL-L2300</t>
  </si>
  <si>
    <t xml:space="preserve">Картридж  HP 59A CF 259A черный (или эквивалент)  повышенной емкости соответствующий  параметрам принтера HP LJ Pro M304/M404/MFP M428 </t>
  </si>
  <si>
    <t>Картридж DV 170E черный или (эквивалент) соответствующий  параметрам принтера  Kyocera FS-1320D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</si>
</sst>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13" zoomScale="110" zoomScaleNormal="110" workbookViewId="0">
      <selection activeCell="P21" sqref="P21"/>
    </sheetView>
  </sheetViews>
  <sheetFormatPr defaultRowHeight="15"/>
  <cols>
    <col min="1" max="1" width="3.42578125" customWidth="1"/>
    <col min="2" max="2" width="48.7109375" customWidth="1"/>
    <col min="3" max="3" width="6.42578125" customWidth="1"/>
    <col min="4" max="4" width="9.7109375" customWidth="1"/>
    <col min="5" max="5" width="8.42578125" customWidth="1"/>
    <col min="6" max="6" width="8.5703125" customWidth="1"/>
    <col min="7" max="7" width="7.5703125" style="11" customWidth="1"/>
    <col min="8" max="8" width="6.28515625" style="10" customWidth="1"/>
    <col min="9" max="9" width="8.28515625" customWidth="1"/>
    <col min="10" max="10" width="6.42578125" customWidth="1"/>
    <col min="11" max="11" width="10.85546875" customWidth="1"/>
    <col min="12" max="12" width="8.140625" customWidth="1"/>
    <col min="13" max="13" width="13.5703125" customWidth="1"/>
    <col min="14" max="14" width="5.42578125" hidden="1" customWidth="1"/>
  </cols>
  <sheetData>
    <row r="1" spans="1:2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"/>
    </row>
    <row r="2" spans="1:22" ht="1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"/>
    </row>
    <row r="3" spans="1:22" ht="15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9"/>
    </row>
    <row r="4" spans="1:22" ht="96" customHeight="1">
      <c r="A4" s="12" t="s">
        <v>7</v>
      </c>
      <c r="B4" s="27" t="s">
        <v>2</v>
      </c>
      <c r="C4" s="12" t="s">
        <v>16</v>
      </c>
      <c r="D4" s="30" t="s">
        <v>17</v>
      </c>
      <c r="E4" s="30" t="s">
        <v>18</v>
      </c>
      <c r="F4" s="30" t="s">
        <v>19</v>
      </c>
      <c r="G4" s="30"/>
      <c r="H4" s="30" t="s">
        <v>10</v>
      </c>
      <c r="I4" s="12" t="s">
        <v>3</v>
      </c>
      <c r="J4" s="14" t="s">
        <v>9</v>
      </c>
      <c r="K4" s="14" t="s">
        <v>4</v>
      </c>
      <c r="L4" s="14" t="s">
        <v>5</v>
      </c>
      <c r="M4" s="14"/>
      <c r="N4" s="2"/>
      <c r="S4" s="18"/>
    </row>
    <row r="5" spans="1:22" s="17" customFormat="1" ht="51" customHeight="1">
      <c r="A5" s="24">
        <v>1</v>
      </c>
      <c r="B5" s="32" t="s">
        <v>23</v>
      </c>
      <c r="C5" s="26">
        <v>20</v>
      </c>
      <c r="D5" s="13">
        <v>390</v>
      </c>
      <c r="E5" s="13">
        <v>580</v>
      </c>
      <c r="F5" s="13">
        <v>470</v>
      </c>
      <c r="G5" s="25"/>
      <c r="H5" s="25"/>
      <c r="I5" s="31">
        <f t="shared" ref="I5:I8" si="0">ROUND(AVERAGE(D5,E5,F5,H5,G5),2)</f>
        <v>480</v>
      </c>
      <c r="J5" s="8">
        <f t="shared" ref="J5:J8" si="1">STDEV(D5,E5,F5,H5,G5)</f>
        <v>95.393920141694565</v>
      </c>
      <c r="K5" s="5">
        <f t="shared" ref="K5:K7" si="2">J5/I5*100</f>
        <v>19.873733362853034</v>
      </c>
      <c r="L5" s="5" t="s">
        <v>8</v>
      </c>
      <c r="M5" s="8">
        <f t="shared" ref="M5:M8" si="3">C5*I5</f>
        <v>9600</v>
      </c>
      <c r="N5" s="2"/>
    </row>
    <row r="6" spans="1:22" s="7" customFormat="1" ht="51" customHeight="1">
      <c r="A6" s="24">
        <v>2</v>
      </c>
      <c r="B6" s="33" t="s">
        <v>24</v>
      </c>
      <c r="C6" s="26">
        <v>16</v>
      </c>
      <c r="D6" s="13">
        <v>430</v>
      </c>
      <c r="E6" s="13">
        <v>450</v>
      </c>
      <c r="F6" s="13">
        <v>500</v>
      </c>
      <c r="G6" s="25"/>
      <c r="H6" s="25"/>
      <c r="I6" s="31">
        <f t="shared" si="0"/>
        <v>460</v>
      </c>
      <c r="J6" s="8">
        <f t="shared" si="1"/>
        <v>36.055512754639892</v>
      </c>
      <c r="K6" s="5">
        <f t="shared" si="2"/>
        <v>7.8381549466608451</v>
      </c>
      <c r="L6" s="5" t="s">
        <v>8</v>
      </c>
      <c r="M6" s="8">
        <f t="shared" si="3"/>
        <v>7360</v>
      </c>
      <c r="N6" s="6"/>
    </row>
    <row r="7" spans="1:22" ht="51" customHeight="1">
      <c r="A7" s="24">
        <v>3</v>
      </c>
      <c r="B7" s="33" t="s">
        <v>32</v>
      </c>
      <c r="C7" s="26">
        <v>1</v>
      </c>
      <c r="D7" s="16">
        <v>9058</v>
      </c>
      <c r="E7" s="16">
        <v>2500</v>
      </c>
      <c r="F7" s="15">
        <v>1500</v>
      </c>
      <c r="G7" s="15"/>
      <c r="H7" s="16"/>
      <c r="I7" s="31">
        <f t="shared" si="0"/>
        <v>4352.67</v>
      </c>
      <c r="J7" s="8">
        <f t="shared" si="1"/>
        <v>4105.4989140582329</v>
      </c>
      <c r="K7" s="5">
        <f t="shared" si="2"/>
        <v>94.321391561001249</v>
      </c>
      <c r="L7" s="5" t="s">
        <v>8</v>
      </c>
      <c r="M7" s="8">
        <f t="shared" si="3"/>
        <v>4352.67</v>
      </c>
      <c r="N7" s="22"/>
      <c r="V7" s="18"/>
    </row>
    <row r="8" spans="1:22" ht="51" customHeight="1">
      <c r="A8" s="24">
        <v>4</v>
      </c>
      <c r="B8" s="33" t="s">
        <v>33</v>
      </c>
      <c r="C8" s="26">
        <v>5</v>
      </c>
      <c r="D8" s="13">
        <v>510</v>
      </c>
      <c r="E8" s="13">
        <v>500</v>
      </c>
      <c r="F8" s="13">
        <v>630</v>
      </c>
      <c r="G8" s="25"/>
      <c r="H8" s="25"/>
      <c r="I8" s="31">
        <f t="shared" si="0"/>
        <v>546.66999999999996</v>
      </c>
      <c r="J8" s="8">
        <f t="shared" si="1"/>
        <v>72.341781380702216</v>
      </c>
      <c r="K8" s="5">
        <f t="shared" ref="K8" si="4">J8/I8*100</f>
        <v>13.233172001518689</v>
      </c>
      <c r="L8" s="5" t="s">
        <v>8</v>
      </c>
      <c r="M8" s="8">
        <f t="shared" si="3"/>
        <v>2733.35</v>
      </c>
      <c r="N8" s="1"/>
    </row>
    <row r="9" spans="1:22" s="7" customFormat="1" ht="51" customHeight="1">
      <c r="A9" s="24">
        <v>5</v>
      </c>
      <c r="B9" s="33" t="s">
        <v>34</v>
      </c>
      <c r="C9" s="26">
        <v>5</v>
      </c>
      <c r="D9" s="16">
        <v>8660</v>
      </c>
      <c r="E9" s="16">
        <v>8100</v>
      </c>
      <c r="F9" s="15">
        <v>1570</v>
      </c>
      <c r="G9" s="15"/>
      <c r="H9" s="16"/>
      <c r="I9" s="31">
        <f t="shared" ref="I9:I17" si="5">ROUND(AVERAGE(D9,E9,F9,H9,G9),2)</f>
        <v>6110</v>
      </c>
      <c r="J9" s="8">
        <f t="shared" ref="J9:J17" si="6">STDEV(D9,E9,F9,H9,G9)</f>
        <v>3941.7128256634833</v>
      </c>
      <c r="K9" s="5">
        <f t="shared" ref="K9:K16" si="7">J9/I9*100</f>
        <v>64.512484871742771</v>
      </c>
      <c r="L9" s="5" t="s">
        <v>8</v>
      </c>
      <c r="M9" s="8">
        <f t="shared" ref="M9:M17" si="8">C9*I9</f>
        <v>30550</v>
      </c>
      <c r="N9" s="6"/>
    </row>
    <row r="10" spans="1:22" s="7" customFormat="1" ht="51" customHeight="1">
      <c r="A10" s="24">
        <v>6</v>
      </c>
      <c r="B10" s="33" t="s">
        <v>25</v>
      </c>
      <c r="C10" s="26">
        <v>8</v>
      </c>
      <c r="D10" s="13">
        <v>430</v>
      </c>
      <c r="E10" s="13">
        <v>400</v>
      </c>
      <c r="F10" s="13">
        <v>500</v>
      </c>
      <c r="G10" s="25"/>
      <c r="H10" s="25"/>
      <c r="I10" s="31">
        <f t="shared" si="5"/>
        <v>443.33</v>
      </c>
      <c r="J10" s="8">
        <f t="shared" si="6"/>
        <v>51.316014394468652</v>
      </c>
      <c r="K10" s="5">
        <f t="shared" si="7"/>
        <v>11.575127871894223</v>
      </c>
      <c r="L10" s="5" t="s">
        <v>8</v>
      </c>
      <c r="M10" s="8">
        <f t="shared" si="8"/>
        <v>3546.64</v>
      </c>
      <c r="N10" s="6"/>
    </row>
    <row r="11" spans="1:22" s="7" customFormat="1" ht="51" customHeight="1">
      <c r="A11" s="24">
        <v>7</v>
      </c>
      <c r="B11" s="33" t="s">
        <v>21</v>
      </c>
      <c r="C11" s="26">
        <v>15</v>
      </c>
      <c r="D11" s="16">
        <v>430</v>
      </c>
      <c r="E11" s="16">
        <v>400</v>
      </c>
      <c r="F11" s="15">
        <v>500</v>
      </c>
      <c r="G11" s="15"/>
      <c r="H11" s="16"/>
      <c r="I11" s="31">
        <f t="shared" si="5"/>
        <v>443.33</v>
      </c>
      <c r="J11" s="8">
        <f t="shared" si="6"/>
        <v>51.316014394468652</v>
      </c>
      <c r="K11" s="5">
        <f t="shared" si="7"/>
        <v>11.575127871894223</v>
      </c>
      <c r="L11" s="5" t="s">
        <v>8</v>
      </c>
      <c r="M11" s="8">
        <f t="shared" si="8"/>
        <v>6649.95</v>
      </c>
      <c r="N11" s="6"/>
    </row>
    <row r="12" spans="1:22" s="18" customFormat="1" ht="51" customHeight="1">
      <c r="A12" s="24">
        <v>8</v>
      </c>
      <c r="B12" s="33" t="s">
        <v>20</v>
      </c>
      <c r="C12" s="26">
        <v>31</v>
      </c>
      <c r="D12" s="16">
        <v>430</v>
      </c>
      <c r="E12" s="16">
        <v>860</v>
      </c>
      <c r="F12" s="15">
        <v>500</v>
      </c>
      <c r="G12" s="15"/>
      <c r="H12" s="16"/>
      <c r="I12" s="31">
        <f t="shared" si="5"/>
        <v>596.66999999999996</v>
      </c>
      <c r="J12" s="8">
        <f t="shared" si="6"/>
        <v>230.72349974229624</v>
      </c>
      <c r="K12" s="5">
        <f t="shared" si="7"/>
        <v>38.668526948278995</v>
      </c>
      <c r="L12" s="5" t="s">
        <v>8</v>
      </c>
      <c r="M12" s="8">
        <f t="shared" si="8"/>
        <v>18496.77</v>
      </c>
      <c r="N12" s="22"/>
    </row>
    <row r="13" spans="1:22" s="18" customFormat="1" ht="51" customHeight="1">
      <c r="A13" s="24">
        <v>9</v>
      </c>
      <c r="B13" s="33" t="s">
        <v>26</v>
      </c>
      <c r="C13" s="26">
        <v>46</v>
      </c>
      <c r="D13" s="16">
        <v>430</v>
      </c>
      <c r="E13" s="16">
        <v>400</v>
      </c>
      <c r="F13" s="15">
        <v>500</v>
      </c>
      <c r="G13" s="15"/>
      <c r="H13" s="16"/>
      <c r="I13" s="31">
        <f t="shared" si="5"/>
        <v>443.33</v>
      </c>
      <c r="J13" s="8">
        <f t="shared" si="6"/>
        <v>51.316014394468652</v>
      </c>
      <c r="K13" s="5">
        <f t="shared" si="7"/>
        <v>11.575127871894223</v>
      </c>
      <c r="L13" s="5" t="s">
        <v>8</v>
      </c>
      <c r="M13" s="8">
        <f t="shared" si="8"/>
        <v>20393.18</v>
      </c>
      <c r="N13" s="1"/>
    </row>
    <row r="14" spans="1:22" s="18" customFormat="1" ht="51" customHeight="1">
      <c r="A14" s="24">
        <v>10</v>
      </c>
      <c r="B14" s="33" t="s">
        <v>27</v>
      </c>
      <c r="C14" s="26">
        <v>7</v>
      </c>
      <c r="D14" s="13">
        <v>430</v>
      </c>
      <c r="E14" s="13">
        <v>400</v>
      </c>
      <c r="F14" s="13">
        <v>500</v>
      </c>
      <c r="G14" s="25"/>
      <c r="H14" s="25"/>
      <c r="I14" s="31">
        <f t="shared" si="5"/>
        <v>443.33</v>
      </c>
      <c r="J14" s="8">
        <f t="shared" si="6"/>
        <v>51.316014394468652</v>
      </c>
      <c r="K14" s="5">
        <f t="shared" si="7"/>
        <v>11.575127871894223</v>
      </c>
      <c r="L14" s="5" t="s">
        <v>8</v>
      </c>
      <c r="M14" s="8">
        <f t="shared" si="8"/>
        <v>3103.31</v>
      </c>
      <c r="N14" s="1"/>
    </row>
    <row r="15" spans="1:22" s="18" customFormat="1" ht="51" customHeight="1">
      <c r="A15" s="24">
        <v>11</v>
      </c>
      <c r="B15" s="33" t="s">
        <v>28</v>
      </c>
      <c r="C15" s="26">
        <v>2</v>
      </c>
      <c r="D15" s="16">
        <v>690</v>
      </c>
      <c r="E15" s="16">
        <v>750</v>
      </c>
      <c r="F15" s="15">
        <v>770</v>
      </c>
      <c r="G15" s="15"/>
      <c r="H15" s="16"/>
      <c r="I15" s="31">
        <f t="shared" si="5"/>
        <v>736.67</v>
      </c>
      <c r="J15" s="8">
        <f t="shared" si="6"/>
        <v>41.63331998932312</v>
      </c>
      <c r="K15" s="5">
        <f t="shared" si="7"/>
        <v>5.6515563263500779</v>
      </c>
      <c r="L15" s="5" t="s">
        <v>8</v>
      </c>
      <c r="M15" s="8">
        <f t="shared" si="8"/>
        <v>1473.34</v>
      </c>
      <c r="N15" s="1"/>
    </row>
    <row r="16" spans="1:22" s="18" customFormat="1" ht="51" customHeight="1">
      <c r="A16" s="24">
        <v>12</v>
      </c>
      <c r="B16" s="33" t="s">
        <v>29</v>
      </c>
      <c r="C16" s="26">
        <v>16</v>
      </c>
      <c r="D16" s="25">
        <v>5010</v>
      </c>
      <c r="E16" s="25">
        <v>4841</v>
      </c>
      <c r="F16" s="25">
        <v>1370</v>
      </c>
      <c r="G16" s="25"/>
      <c r="H16" s="25"/>
      <c r="I16" s="31">
        <f t="shared" si="5"/>
        <v>3740.33</v>
      </c>
      <c r="J16" s="8">
        <f t="shared" si="6"/>
        <v>2054.5073213141227</v>
      </c>
      <c r="K16" s="5">
        <f t="shared" si="7"/>
        <v>54.928504204552077</v>
      </c>
      <c r="L16" s="5" t="s">
        <v>8</v>
      </c>
      <c r="M16" s="8">
        <f t="shared" si="8"/>
        <v>59845.279999999999</v>
      </c>
      <c r="N16" s="1"/>
    </row>
    <row r="17" spans="1:14" s="18" customFormat="1" ht="51" customHeight="1">
      <c r="A17" s="24">
        <v>13</v>
      </c>
      <c r="B17" s="33" t="s">
        <v>30</v>
      </c>
      <c r="C17" s="26">
        <v>2</v>
      </c>
      <c r="D17" s="13">
        <v>420</v>
      </c>
      <c r="E17" s="13">
        <v>450</v>
      </c>
      <c r="F17" s="34">
        <v>500</v>
      </c>
      <c r="G17" s="25"/>
      <c r="H17" s="25"/>
      <c r="I17" s="31">
        <f t="shared" si="5"/>
        <v>456.67</v>
      </c>
      <c r="J17" s="8">
        <f t="shared" si="6"/>
        <v>40.414518843273562</v>
      </c>
      <c r="K17" s="5">
        <f t="shared" ref="K17:K19" si="9">J17/I17*100</f>
        <v>8.8498300399136269</v>
      </c>
      <c r="L17" s="5" t="s">
        <v>8</v>
      </c>
      <c r="M17" s="8">
        <f t="shared" si="8"/>
        <v>913.34</v>
      </c>
      <c r="N17" s="1"/>
    </row>
    <row r="18" spans="1:14" s="18" customFormat="1" ht="51" customHeight="1">
      <c r="A18" s="24">
        <v>14</v>
      </c>
      <c r="B18" s="33" t="s">
        <v>31</v>
      </c>
      <c r="C18" s="26">
        <v>31</v>
      </c>
      <c r="D18" s="13">
        <v>1050</v>
      </c>
      <c r="E18" s="13">
        <v>1900</v>
      </c>
      <c r="F18" s="13">
        <v>700</v>
      </c>
      <c r="G18" s="25"/>
      <c r="H18" s="25"/>
      <c r="I18" s="31">
        <f t="shared" ref="I18" si="10">ROUND(AVERAGE(D18,E18,F18,H18,G18),2)</f>
        <v>1216.67</v>
      </c>
      <c r="J18" s="8">
        <f t="shared" ref="J18" si="11">STDEV(D18,E18,F18,H18,G18)</f>
        <v>617.11695271912072</v>
      </c>
      <c r="K18" s="5">
        <f t="shared" ref="K18" si="12">J18/I18*100</f>
        <v>50.721802355537719</v>
      </c>
      <c r="L18" s="5" t="s">
        <v>8</v>
      </c>
      <c r="M18" s="8">
        <f t="shared" ref="M18" si="13">C18*I18</f>
        <v>37716.770000000004</v>
      </c>
      <c r="N18" s="1"/>
    </row>
    <row r="19" spans="1:14" s="18" customFormat="1" ht="51" customHeight="1">
      <c r="A19" s="24">
        <v>15</v>
      </c>
      <c r="B19" s="33" t="s">
        <v>35</v>
      </c>
      <c r="C19" s="26">
        <v>3</v>
      </c>
      <c r="D19" s="13">
        <v>600</v>
      </c>
      <c r="E19" s="13">
        <v>650</v>
      </c>
      <c r="F19" s="13">
        <v>670</v>
      </c>
      <c r="G19" s="25"/>
      <c r="H19" s="25"/>
      <c r="I19" s="31">
        <f t="shared" ref="I19" si="14">ROUND(AVERAGE(D19,E19,F19,H19,G19),2)</f>
        <v>640</v>
      </c>
      <c r="J19" s="8">
        <f t="shared" ref="J19" si="15">STDEV(D19,E19,F19,H19,G19)</f>
        <v>36.055512754639892</v>
      </c>
      <c r="K19" s="5">
        <f t="shared" si="9"/>
        <v>5.6336738679124831</v>
      </c>
      <c r="L19" s="5" t="s">
        <v>8</v>
      </c>
      <c r="M19" s="8">
        <f t="shared" ref="M19" si="16">C19*I19</f>
        <v>1920</v>
      </c>
      <c r="N19" s="2"/>
    </row>
    <row r="20" spans="1:14" s="18" customFormat="1" ht="51" customHeight="1">
      <c r="A20"/>
      <c r="B20" s="19" t="s">
        <v>6</v>
      </c>
      <c r="C20" s="29">
        <f>SUM(C5:C19)</f>
        <v>208</v>
      </c>
      <c r="D20" s="20"/>
      <c r="E20" s="20"/>
      <c r="F20" s="20"/>
      <c r="G20" s="20"/>
      <c r="H20" s="20"/>
      <c r="I20" s="20"/>
      <c r="J20" s="20"/>
      <c r="K20" s="20"/>
      <c r="L20" s="21"/>
      <c r="M20" s="28">
        <f>SUM(M5:M19)</f>
        <v>208654.59999999998</v>
      </c>
      <c r="N20" s="2"/>
    </row>
    <row r="21" spans="1:14" ht="50.25" customHeight="1">
      <c r="A21" s="18"/>
      <c r="B21" s="39" t="s">
        <v>11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4" s="18" customFormat="1" ht="12.75" customHeight="1">
      <c r="A22"/>
      <c r="B22" s="35" t="s">
        <v>12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"/>
    </row>
    <row r="23" spans="1:14" ht="13.5" customHeight="1">
      <c r="B23" s="35" t="s">
        <v>13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4">
      <c r="B24" s="35" t="s">
        <v>14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4">
      <c r="B25" s="35" t="s">
        <v>15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8" spans="1:14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30" spans="1:14" ht="30.75" customHeight="1"/>
  </sheetData>
  <mergeCells count="8">
    <mergeCell ref="B24:M24"/>
    <mergeCell ref="B25:M25"/>
    <mergeCell ref="A2:M2"/>
    <mergeCell ref="A1:M1"/>
    <mergeCell ref="A3:M3"/>
    <mergeCell ref="B22:M22"/>
    <mergeCell ref="B23:M23"/>
    <mergeCell ref="B21:M21"/>
  </mergeCells>
  <pageMargins left="0.31496062992125984" right="0.31496062992125984" top="0.19685039370078741" bottom="0.19685039370078741" header="0.19685039370078741" footer="0.31496062992125984"/>
  <pageSetup paperSize="9" scale="95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1" r:id="rId6"/>
    <oleObject progId="Equation.3" shapeId="1032" r:id="rId7"/>
    <oleObject progId="Equation.3" shapeId="1033" r:id="rId8"/>
    <oleObject progId="Equation.3" shapeId="1034" r:id="rId9"/>
    <oleObject progId="Equation.3" shapeId="1035" r:id="rId10"/>
    <oleObject progId="Equation.3" shapeId="1036" r:id="rId11"/>
    <oleObject progId="Equation.3" shapeId="1037" r:id="rId12"/>
    <oleObject progId="Equation.3" shapeId="1038" r:id="rId13"/>
    <oleObject progId="Equation.3" shapeId="1039" r:id="rId14"/>
    <oleObject progId="Equation.3" shapeId="1040" r:id="rId15"/>
    <oleObject progId="Equation.3" shapeId="1041" r:id="rId16"/>
    <oleObject progId="Equation.3" shapeId="1042" r:id="rId17"/>
    <oleObject progId="Equation.3" shapeId="1043" r:id="rId18"/>
    <oleObject progId="Equation.3" shapeId="1044" r:id="rId19"/>
    <oleObject progId="Equation.3" shapeId="1045" r:id="rId20"/>
    <oleObject progId="Equation.3" shapeId="1046" r:id="rId21"/>
    <oleObject progId="Equation.3" shapeId="1047" r:id="rId22"/>
    <oleObject progId="Equation.3" shapeId="1048" r:id="rId23"/>
    <oleObject progId="Equation.3" shapeId="1049" r:id="rId24"/>
    <oleObject progId="Equation.3" shapeId="1050" r:id="rId25"/>
    <oleObject progId="Equation.3" shapeId="1051" r:id="rId26"/>
    <oleObject progId="Equation.3" shapeId="1052" r:id="rId2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Zakupki_2</cp:lastModifiedBy>
  <cp:lastPrinted>2020-11-19T09:52:18Z</cp:lastPrinted>
  <dcterms:created xsi:type="dcterms:W3CDTF">2014-07-02T09:07:27Z</dcterms:created>
  <dcterms:modified xsi:type="dcterms:W3CDTF">2020-11-19T10:51:25Z</dcterms:modified>
</cp:coreProperties>
</file>