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embeddings/oleObject30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11640" tabRatio="716"/>
  </bookViews>
  <sheets>
    <sheet name="Лист1" sheetId="1" r:id="rId1"/>
  </sheets>
  <definedNames>
    <definedName name="_GoBack" localSheetId="0">Лист1!$B$54</definedName>
  </definedNames>
  <calcPr calcId="125725"/>
</workbook>
</file>

<file path=xl/calcChain.xml><?xml version="1.0" encoding="utf-8"?>
<calcChain xmlns="http://schemas.openxmlformats.org/spreadsheetml/2006/main">
  <c r="J30" i="1"/>
  <c r="I30"/>
  <c r="M30" s="1"/>
  <c r="J5"/>
  <c r="I5"/>
  <c r="M5" s="1"/>
  <c r="I31"/>
  <c r="M31" s="1"/>
  <c r="J31"/>
  <c r="J28"/>
  <c r="I28"/>
  <c r="M28" s="1"/>
  <c r="J34"/>
  <c r="I34"/>
  <c r="J33"/>
  <c r="I33"/>
  <c r="J29"/>
  <c r="I29"/>
  <c r="J32"/>
  <c r="I32"/>
  <c r="J27"/>
  <c r="I27"/>
  <c r="J26"/>
  <c r="I26"/>
  <c r="J25"/>
  <c r="I25"/>
  <c r="J24"/>
  <c r="I24"/>
  <c r="J23"/>
  <c r="I23"/>
  <c r="J22"/>
  <c r="I22"/>
  <c r="K30" l="1"/>
  <c r="K5"/>
  <c r="K31"/>
  <c r="K28"/>
  <c r="M24"/>
  <c r="M29"/>
  <c r="M33"/>
  <c r="M22"/>
  <c r="M26"/>
  <c r="M25"/>
  <c r="M34"/>
  <c r="M23"/>
  <c r="M27"/>
  <c r="M32"/>
  <c r="K29"/>
  <c r="K25"/>
  <c r="K32"/>
  <c r="K24"/>
  <c r="K23"/>
  <c r="K27"/>
  <c r="K26"/>
  <c r="K22"/>
  <c r="K34"/>
  <c r="K33"/>
  <c r="J21"/>
  <c r="I21"/>
  <c r="I8"/>
  <c r="J8"/>
  <c r="I18"/>
  <c r="J18"/>
  <c r="I19"/>
  <c r="J19"/>
  <c r="I20"/>
  <c r="J20"/>
  <c r="J17"/>
  <c r="I17"/>
  <c r="J16"/>
  <c r="I16"/>
  <c r="I14"/>
  <c r="M14" s="1"/>
  <c r="J14"/>
  <c r="J15"/>
  <c r="I15"/>
  <c r="J13"/>
  <c r="I13"/>
  <c r="J12"/>
  <c r="I12"/>
  <c r="M12" s="1"/>
  <c r="J11"/>
  <c r="J7"/>
  <c r="I7"/>
  <c r="J6"/>
  <c r="I6"/>
  <c r="J9"/>
  <c r="I9"/>
  <c r="J10"/>
  <c r="I10"/>
  <c r="I11"/>
  <c r="M17" l="1"/>
  <c r="M9"/>
  <c r="M20"/>
  <c r="M19"/>
  <c r="M8"/>
  <c r="M10"/>
  <c r="M11"/>
  <c r="M13"/>
  <c r="M16"/>
  <c r="M21"/>
  <c r="M18"/>
  <c r="K21"/>
  <c r="K20"/>
  <c r="K19"/>
  <c r="K8"/>
  <c r="K18"/>
  <c r="K16"/>
  <c r="K17"/>
  <c r="K15"/>
  <c r="K14"/>
  <c r="M15"/>
  <c r="K6"/>
  <c r="K13"/>
  <c r="K12"/>
  <c r="K7"/>
  <c r="M6"/>
  <c r="M7"/>
  <c r="K9"/>
  <c r="K10"/>
  <c r="K11"/>
  <c r="M35" l="1"/>
</calcChain>
</file>

<file path=xl/sharedStrings.xml><?xml version="1.0" encoding="utf-8"?>
<sst xmlns="http://schemas.openxmlformats.org/spreadsheetml/2006/main" count="79" uniqueCount="52">
  <si>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</si>
  <si>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</si>
  <si>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</si>
  <si>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</si>
  <si>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</si>
  <si>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</si>
  <si>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</si>
  <si>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</si>
  <si>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>п/п</t>
  </si>
  <si>
    <t>&lt;33</t>
  </si>
  <si>
    <t xml:space="preserve">  - среднее квадратичное отклонение      </t>
  </si>
  <si>
    <t>Цена единицы продукции, указанная в источнике №5, (руб.)</t>
  </si>
  <si>
    <t>Цена единицы продукции, указанная в источнике №4, (руб.)</t>
  </si>
  <si>
    <r>
      <t>&lt;ц&gt;</t>
    </r>
    <r>
      <rPr>
        <sz val="10"/>
        <color rgb="FF000000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</si>
  <si>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rgb="FF000000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</si>
  <si>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rgb="FF000000"/>
        <rFont val="Times New Roman"/>
        <family val="1"/>
        <charset val="204"/>
      </rPr>
      <t>рын</t>
    </r>
    <r>
      <rPr>
        <sz val="10"/>
        <color rgb="FF000000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</si>
  <si>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rgb="FF000000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</si>
  <si>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rgb="FF000000"/>
        <rFont val="Times New Roman"/>
        <family val="1"/>
        <charset val="204"/>
      </rPr>
      <t xml:space="preserve"> - номер источника ценовой информации.</t>
    </r>
  </si>
  <si>
    <t xml:space="preserve">Кол-во, </t>
  </si>
  <si>
    <t xml:space="preserve">Цена единицы продукции, указанная в источнике №1, (руб.), </t>
  </si>
  <si>
    <t xml:space="preserve">Цена единицы продукции, указанная в источнике №2, (руб.), </t>
  </si>
  <si>
    <t xml:space="preserve">Цена единицы продукции, указанная в источнике №3, (руб.),   </t>
  </si>
  <si>
    <t>Средство для мытья полов</t>
  </si>
  <si>
    <t>Моющее средство для сантехники</t>
  </si>
  <si>
    <t>Туалетная бумага</t>
  </si>
  <si>
    <t>Полотно холстопрошивное (тряпка для мытья пола)</t>
  </si>
  <si>
    <t>Веники</t>
  </si>
  <si>
    <t>Приспособления для мытья окон</t>
  </si>
  <si>
    <t>Салфетки для удаления пыли</t>
  </si>
  <si>
    <t>Порошок автомат не менее 9 кг</t>
  </si>
  <si>
    <t>Порошок автомат не менее 0,450 гр.</t>
  </si>
  <si>
    <t>Порошок для ручной стирки</t>
  </si>
  <si>
    <t>Освежитель воздуха</t>
  </si>
  <si>
    <t>Мыло туалетное</t>
  </si>
  <si>
    <t>Мыло хозяйственное</t>
  </si>
  <si>
    <t>Мыло жидкое туалетное не менее 0,500 л.</t>
  </si>
  <si>
    <t>Ершик для унитаза с подставкой</t>
  </si>
  <si>
    <t>Средство для удаления ржавчины</t>
  </si>
  <si>
    <t>Мешочки для мусора (30 л)</t>
  </si>
  <si>
    <t>Мешки для мусора (120 л)</t>
  </si>
  <si>
    <t xml:space="preserve">Перчатки резиновые латекс    размер L;XL:    </t>
  </si>
  <si>
    <t xml:space="preserve">Перчатки защитные трикотажные уп 10 пар, </t>
  </si>
  <si>
    <t>Средство для мытья посуды 0,500 мл</t>
  </si>
  <si>
    <t>Чистящий средства  (порошок) (пемолюкс или эквивалент)</t>
  </si>
  <si>
    <t>Губка для посуды 10 шт в уп</t>
  </si>
  <si>
    <t>Белизна 1 л.</t>
  </si>
  <si>
    <t>Средство для стекол 0,5 л</t>
  </si>
  <si>
    <t>Салфетки бумажные 100 шт в уп</t>
  </si>
  <si>
    <t>Корзина для мусора офисная 10 л, пластик</t>
  </si>
  <si>
    <t>Швабра д/ пола с металлическим тряпкодержателем с метал ручкой</t>
  </si>
  <si>
    <t>Совок для мусора</t>
  </si>
  <si>
    <t>Ведро для мытья пола (10 л)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</si>
</sst>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4" fontId="1" fillId="0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/>
    <xf numFmtId="4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/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top" wrapText="1"/>
    </xf>
    <xf numFmtId="2" fontId="1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3</xdr:row>
      <xdr:rowOff>76200</xdr:rowOff>
    </xdr:from>
    <xdr:to>
      <xdr:col>12</xdr:col>
      <xdr:colOff>857250</xdr:colOff>
      <xdr:row>3</xdr:row>
      <xdr:rowOff>561975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781050"/>
          <a:ext cx="7048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104775</xdr:colOff>
      <xdr:row>3</xdr:row>
      <xdr:rowOff>104775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70485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3</xdr:row>
      <xdr:rowOff>419100</xdr:rowOff>
    </xdr:from>
    <xdr:to>
      <xdr:col>9</xdr:col>
      <xdr:colOff>1352550</xdr:colOff>
      <xdr:row>3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0700" y="1123950"/>
          <a:ext cx="11525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47625</xdr:colOff>
      <xdr:row>3</xdr:row>
      <xdr:rowOff>504825</xdr:rowOff>
    </xdr:from>
    <xdr:to>
      <xdr:col>11</xdr:col>
      <xdr:colOff>0</xdr:colOff>
      <xdr:row>3</xdr:row>
      <xdr:rowOff>847725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00850" y="1209675"/>
          <a:ext cx="952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26" Type="http://schemas.openxmlformats.org/officeDocument/2006/relationships/oleObject" Target="../embeddings/oleObject23.bin"/><Relationship Id="rId39" Type="http://schemas.openxmlformats.org/officeDocument/2006/relationships/oleObject" Target="../embeddings/oleObject36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8.bin"/><Relationship Id="rId34" Type="http://schemas.openxmlformats.org/officeDocument/2006/relationships/oleObject" Target="../embeddings/oleObject31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5" Type="http://schemas.openxmlformats.org/officeDocument/2006/relationships/oleObject" Target="../embeddings/oleObject22.bin"/><Relationship Id="rId33" Type="http://schemas.openxmlformats.org/officeDocument/2006/relationships/oleObject" Target="../embeddings/oleObject30.bin"/><Relationship Id="rId38" Type="http://schemas.openxmlformats.org/officeDocument/2006/relationships/oleObject" Target="../embeddings/oleObject35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29" Type="http://schemas.openxmlformats.org/officeDocument/2006/relationships/oleObject" Target="../embeddings/oleObject2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24" Type="http://schemas.openxmlformats.org/officeDocument/2006/relationships/oleObject" Target="../embeddings/oleObject21.bin"/><Relationship Id="rId32" Type="http://schemas.openxmlformats.org/officeDocument/2006/relationships/oleObject" Target="../embeddings/oleObject29.bin"/><Relationship Id="rId37" Type="http://schemas.openxmlformats.org/officeDocument/2006/relationships/oleObject" Target="../embeddings/oleObject34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23" Type="http://schemas.openxmlformats.org/officeDocument/2006/relationships/oleObject" Target="../embeddings/oleObject20.bin"/><Relationship Id="rId28" Type="http://schemas.openxmlformats.org/officeDocument/2006/relationships/oleObject" Target="../embeddings/oleObject25.bin"/><Relationship Id="rId36" Type="http://schemas.openxmlformats.org/officeDocument/2006/relationships/oleObject" Target="../embeddings/oleObject33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31" Type="http://schemas.openxmlformats.org/officeDocument/2006/relationships/oleObject" Target="../embeddings/oleObject2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Relationship Id="rId27" Type="http://schemas.openxmlformats.org/officeDocument/2006/relationships/oleObject" Target="../embeddings/oleObject24.bin"/><Relationship Id="rId30" Type="http://schemas.openxmlformats.org/officeDocument/2006/relationships/oleObject" Target="../embeddings/oleObject27.bin"/><Relationship Id="rId35" Type="http://schemas.openxmlformats.org/officeDocument/2006/relationships/oleObject" Target="../embeddings/oleObject3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6"/>
  <sheetViews>
    <sheetView tabSelected="1" topLeftCell="A31" zoomScale="110" zoomScaleNormal="110" workbookViewId="0">
      <selection activeCell="N39" sqref="N39"/>
    </sheetView>
  </sheetViews>
  <sheetFormatPr defaultRowHeight="15"/>
  <cols>
    <col min="1" max="1" width="3.42578125" customWidth="1"/>
    <col min="2" max="2" width="32" customWidth="1"/>
    <col min="3" max="3" width="5.7109375" customWidth="1"/>
    <col min="4" max="4" width="8.42578125" customWidth="1"/>
    <col min="5" max="5" width="8.7109375" customWidth="1"/>
    <col min="6" max="6" width="8.28515625" customWidth="1"/>
    <col min="7" max="7" width="3.28515625" style="6" customWidth="1"/>
    <col min="8" max="8" width="3.28515625" style="5" customWidth="1"/>
    <col min="9" max="9" width="8.140625" customWidth="1"/>
    <col min="10" max="11" width="7.42578125" customWidth="1"/>
    <col min="12" max="12" width="6.85546875" customWidth="1"/>
    <col min="13" max="13" width="11.7109375" customWidth="1"/>
    <col min="14" max="14" width="5" style="12" customWidth="1"/>
    <col min="15" max="15" width="10" style="22" customWidth="1"/>
    <col min="16" max="16" width="7.28515625" style="22" customWidth="1"/>
    <col min="17" max="17" width="6.7109375" style="19" customWidth="1"/>
    <col min="18" max="18" width="7.85546875" style="19" customWidth="1"/>
    <col min="19" max="19" width="5.7109375" style="19" customWidth="1"/>
    <col min="20" max="20" width="7.85546875" style="19" customWidth="1"/>
    <col min="21" max="21" width="5" style="19" customWidth="1"/>
    <col min="22" max="22" width="7.85546875" style="19" customWidth="1"/>
    <col min="23" max="23" width="4.28515625" style="19" customWidth="1"/>
    <col min="24" max="24" width="9.140625" style="19" customWidth="1"/>
    <col min="25" max="25" width="4.85546875" style="19" customWidth="1"/>
    <col min="26" max="26" width="7.85546875" style="19" customWidth="1"/>
    <col min="27" max="27" width="4.28515625" style="22" customWidth="1"/>
    <col min="28" max="28" width="9" style="22" customWidth="1"/>
    <col min="29" max="29" width="4" style="24" customWidth="1"/>
    <col min="30" max="30" width="9.42578125" style="18" customWidth="1"/>
    <col min="31" max="31" width="4.85546875" style="23" customWidth="1"/>
    <col min="32" max="32" width="7.85546875" style="23" customWidth="1"/>
    <col min="33" max="33" width="5.42578125" style="18" customWidth="1"/>
    <col min="34" max="34" width="7.85546875" style="18" customWidth="1"/>
    <col min="35" max="35" width="3.85546875" style="18" customWidth="1"/>
    <col min="36" max="36" width="9.5703125" style="18" customWidth="1"/>
    <col min="37" max="37" width="5" style="18" customWidth="1"/>
    <col min="38" max="38" width="10.42578125" style="18" bestFit="1" customWidth="1"/>
    <col min="39" max="39" width="6.85546875" style="23" customWidth="1"/>
    <col min="40" max="40" width="9.140625" style="23"/>
    <col min="43" max="43" width="10.7109375" customWidth="1"/>
  </cols>
  <sheetData>
    <row r="1" spans="1:45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1"/>
      <c r="O1" s="26"/>
      <c r="P1" s="26"/>
    </row>
    <row r="2" spans="1:45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0"/>
      <c r="O2" s="26"/>
      <c r="P2" s="26"/>
    </row>
    <row r="3" spans="1:45" ht="15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ht="116.25" customHeight="1" thickBot="1">
      <c r="A4" s="7" t="s">
        <v>8</v>
      </c>
      <c r="B4" s="7" t="s">
        <v>3</v>
      </c>
      <c r="C4" s="32" t="s">
        <v>18</v>
      </c>
      <c r="D4" s="8" t="s">
        <v>19</v>
      </c>
      <c r="E4" s="8" t="s">
        <v>20</v>
      </c>
      <c r="F4" s="8" t="s">
        <v>21</v>
      </c>
      <c r="G4" s="8" t="s">
        <v>12</v>
      </c>
      <c r="H4" s="8" t="s">
        <v>11</v>
      </c>
      <c r="I4" s="7" t="s">
        <v>4</v>
      </c>
      <c r="J4" s="9" t="s">
        <v>10</v>
      </c>
      <c r="K4" s="9" t="s">
        <v>5</v>
      </c>
      <c r="L4" s="9" t="s">
        <v>6</v>
      </c>
      <c r="M4" s="9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11" customFormat="1" ht="36" customHeight="1" thickBot="1">
      <c r="A5" s="7">
        <v>1</v>
      </c>
      <c r="B5" s="34" t="s">
        <v>42</v>
      </c>
      <c r="C5" s="17">
        <v>94</v>
      </c>
      <c r="D5" s="31">
        <v>44.27</v>
      </c>
      <c r="E5" s="10">
        <v>43.4</v>
      </c>
      <c r="F5" s="10">
        <v>47.31</v>
      </c>
      <c r="G5" s="10"/>
      <c r="H5" s="10"/>
      <c r="I5" s="29">
        <f>ROUND(AVERAGE(D5,E5,F5,H5,G5),2)</f>
        <v>44.99</v>
      </c>
      <c r="J5" s="4">
        <f>STDEV(D5,E5,F5,H5,G5)</f>
        <v>2.0529085058357168</v>
      </c>
      <c r="K5" s="1">
        <f t="shared" ref="K5" si="0">J5/I5*100</f>
        <v>4.5630329091702979</v>
      </c>
      <c r="L5" s="1" t="s">
        <v>9</v>
      </c>
      <c r="M5" s="4">
        <f t="shared" ref="M5" si="1">C5*I5</f>
        <v>4229.0600000000004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45" s="2" customFormat="1" ht="25.5" customHeight="1" thickBot="1">
      <c r="A6" s="7">
        <v>2</v>
      </c>
      <c r="B6" s="35" t="s">
        <v>43</v>
      </c>
      <c r="C6" s="17">
        <v>28</v>
      </c>
      <c r="D6" s="31">
        <v>49.98</v>
      </c>
      <c r="E6" s="10">
        <v>49</v>
      </c>
      <c r="F6" s="10">
        <v>52.92</v>
      </c>
      <c r="G6" s="10"/>
      <c r="H6" s="10"/>
      <c r="I6" s="29">
        <f>ROUND(AVERAGE(D6,E6,F6,H6,G6),2)</f>
        <v>50.63</v>
      </c>
      <c r="J6" s="4">
        <f>STDEV(D6,E6,F6,H6,G6)</f>
        <v>2.0400326794770391</v>
      </c>
      <c r="K6" s="1">
        <f t="shared" ref="K6:K7" si="2">J6/I6*100</f>
        <v>4.0292962265001755</v>
      </c>
      <c r="L6" s="1" t="s">
        <v>9</v>
      </c>
      <c r="M6" s="4">
        <f t="shared" ref="M6:M7" si="3">C6*I6</f>
        <v>1417.64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2" customFormat="1" ht="29.25" customHeight="1" thickBot="1">
      <c r="A7" s="3">
        <v>3</v>
      </c>
      <c r="B7" s="35" t="s">
        <v>44</v>
      </c>
      <c r="C7" s="17">
        <v>28</v>
      </c>
      <c r="D7" s="30">
        <v>38.409999999999997</v>
      </c>
      <c r="E7" s="8">
        <v>37.659999999999997</v>
      </c>
      <c r="F7" s="8">
        <v>41.05</v>
      </c>
      <c r="G7" s="8"/>
      <c r="H7" s="8"/>
      <c r="I7" s="29">
        <f t="shared" ref="I7" si="4">ROUND(AVERAGE(D7,E7,F7,H7,G7),2)</f>
        <v>39.04</v>
      </c>
      <c r="J7" s="4">
        <f t="shared" ref="J7" si="5">STDEV(D7,E7,F7,H7,G7)</f>
        <v>1.7806459502102387</v>
      </c>
      <c r="K7" s="1">
        <f t="shared" si="2"/>
        <v>4.5610808150877018</v>
      </c>
      <c r="L7" s="1" t="s">
        <v>9</v>
      </c>
      <c r="M7" s="4">
        <f t="shared" si="3"/>
        <v>1093.1199999999999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2" customFormat="1" ht="15.75" thickBot="1">
      <c r="A8" s="7">
        <v>4</v>
      </c>
      <c r="B8" s="35" t="s">
        <v>22</v>
      </c>
      <c r="C8" s="17">
        <v>28</v>
      </c>
      <c r="D8" s="31">
        <v>87.98</v>
      </c>
      <c r="E8" s="10">
        <v>84.6</v>
      </c>
      <c r="F8" s="10">
        <v>92.21</v>
      </c>
      <c r="G8" s="10"/>
      <c r="H8" s="10"/>
      <c r="I8" s="29">
        <f>ROUND(AVERAGE(D8,E8,F8,H8,G8),2)</f>
        <v>88.26</v>
      </c>
      <c r="J8" s="4">
        <f>STDEV(D8,E8,F8,H8,G8)</f>
        <v>3.8129035305573091</v>
      </c>
      <c r="K8" s="1">
        <f t="shared" ref="K8" si="6">J8/I8*100</f>
        <v>4.320081045272274</v>
      </c>
      <c r="L8" s="1" t="s">
        <v>9</v>
      </c>
      <c r="M8" s="4">
        <f t="shared" ref="M8" si="7">C8*I8</f>
        <v>2471.2800000000002</v>
      </c>
    </row>
    <row r="9" spans="1:45" ht="15.75" thickBot="1">
      <c r="A9" s="7">
        <v>5</v>
      </c>
      <c r="B9" s="35" t="s">
        <v>45</v>
      </c>
      <c r="C9" s="17">
        <v>77</v>
      </c>
      <c r="D9" s="31">
        <v>178.65</v>
      </c>
      <c r="E9" s="10">
        <v>176.88</v>
      </c>
      <c r="F9" s="10">
        <v>192.8</v>
      </c>
      <c r="G9" s="10"/>
      <c r="H9" s="10"/>
      <c r="I9" s="29">
        <f>ROUND(AVERAGE(D9,E9,F9,H9,G9),2)</f>
        <v>182.78</v>
      </c>
      <c r="J9" s="4">
        <f>STDEV(D9,E9,F9,H9,G9)</f>
        <v>8.7254589182089966</v>
      </c>
      <c r="K9" s="1">
        <f t="shared" ref="K9" si="8">J9/I9*100</f>
        <v>4.7737492713694039</v>
      </c>
      <c r="L9" s="1" t="s">
        <v>9</v>
      </c>
      <c r="M9" s="4">
        <f t="shared" ref="M9" si="9">C9*I9</f>
        <v>14074.06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ht="15.75" thickBot="1">
      <c r="A10" s="3">
        <v>6</v>
      </c>
      <c r="B10" s="35" t="s">
        <v>46</v>
      </c>
      <c r="C10" s="17">
        <v>13</v>
      </c>
      <c r="D10" s="30">
        <v>58.74</v>
      </c>
      <c r="E10" s="8">
        <v>58.16</v>
      </c>
      <c r="F10" s="8">
        <v>61.65</v>
      </c>
      <c r="G10" s="8"/>
      <c r="H10" s="8"/>
      <c r="I10" s="29">
        <f t="shared" ref="I10" si="10">ROUND(AVERAGE(D10,E10,F10,H10,G10),2)</f>
        <v>59.52</v>
      </c>
      <c r="J10" s="4">
        <f t="shared" ref="J10" si="11">STDEV(D10,E10,F10,H10,G10)</f>
        <v>1.8701425970585752</v>
      </c>
      <c r="K10" s="1">
        <f t="shared" ref="K10" si="12">J10/I10*100</f>
        <v>3.1420406536602408</v>
      </c>
      <c r="L10" s="1" t="s">
        <v>9</v>
      </c>
      <c r="M10" s="4">
        <f t="shared" ref="M10" si="13">C10*I10</f>
        <v>773.76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ht="32.25" customHeight="1" thickBot="1">
      <c r="A11" s="7">
        <v>7</v>
      </c>
      <c r="B11" s="35" t="s">
        <v>23</v>
      </c>
      <c r="C11" s="17">
        <v>38</v>
      </c>
      <c r="D11" s="31">
        <v>73.739999999999995</v>
      </c>
      <c r="E11" s="10">
        <v>72.290000000000006</v>
      </c>
      <c r="F11" s="10">
        <v>77.349999999999994</v>
      </c>
      <c r="G11" s="10"/>
      <c r="H11" s="10"/>
      <c r="I11" s="29">
        <f>ROUND(AVERAGE(D11,E11,F11,H11,G11),2)</f>
        <v>74.459999999999994</v>
      </c>
      <c r="J11" s="4">
        <f>STDEV(D11,E11,F11,H11,G11)</f>
        <v>2.605705278806365</v>
      </c>
      <c r="K11" s="1">
        <f t="shared" ref="K11:K12" si="14">J11/I11*100</f>
        <v>3.4994698882707032</v>
      </c>
      <c r="L11" s="1" t="s">
        <v>9</v>
      </c>
      <c r="M11" s="4">
        <f t="shared" ref="M11" si="15">C11*I11</f>
        <v>2829.4799999999996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s="12" customFormat="1" ht="23.25" customHeight="1" thickBot="1">
      <c r="A12" s="7">
        <v>8</v>
      </c>
      <c r="B12" s="35" t="s">
        <v>24</v>
      </c>
      <c r="C12" s="17">
        <v>600</v>
      </c>
      <c r="D12" s="30">
        <v>16.93</v>
      </c>
      <c r="E12" s="8">
        <v>16.600000000000001</v>
      </c>
      <c r="F12" s="8">
        <v>18.100000000000001</v>
      </c>
      <c r="G12" s="8"/>
      <c r="H12" s="8"/>
      <c r="I12" s="29">
        <f t="shared" ref="I12" si="16">ROUND(AVERAGE(D12,E12,F12,H12,G12),2)</f>
        <v>17.21</v>
      </c>
      <c r="J12" s="4">
        <f t="shared" ref="J12" si="17">STDEV(D12,E12,F12,H12,G12)</f>
        <v>0.78822585595751837</v>
      </c>
      <c r="K12" s="1">
        <f t="shared" si="14"/>
        <v>4.5800456476322973</v>
      </c>
      <c r="L12" s="1" t="s">
        <v>9</v>
      </c>
      <c r="M12" s="4">
        <f>C12*I12</f>
        <v>10326</v>
      </c>
    </row>
    <row r="13" spans="1:45" s="12" customFormat="1" ht="32.25" customHeight="1" thickBot="1">
      <c r="A13" s="3">
        <v>9</v>
      </c>
      <c r="B13" s="35" t="s">
        <v>47</v>
      </c>
      <c r="C13" s="17">
        <v>38</v>
      </c>
      <c r="D13" s="31">
        <v>27.07</v>
      </c>
      <c r="E13" s="10">
        <v>25.78</v>
      </c>
      <c r="F13" s="10">
        <v>27.58</v>
      </c>
      <c r="G13" s="10"/>
      <c r="H13" s="10"/>
      <c r="I13" s="29">
        <f t="shared" ref="I13:I21" si="18">ROUND(AVERAGE(D13,E13,F13,H13,G13),2)</f>
        <v>26.81</v>
      </c>
      <c r="J13" s="4">
        <f t="shared" ref="J13:J21" si="19">STDEV(D13,E13,F13,H13,G13)</f>
        <v>0.92773918748736939</v>
      </c>
      <c r="K13" s="1">
        <f t="shared" ref="K13" si="20">J13/I13*100</f>
        <v>3.4604221838394982</v>
      </c>
      <c r="L13" s="1" t="s">
        <v>9</v>
      </c>
      <c r="M13" s="4">
        <f t="shared" ref="M13" si="21">C13*I13</f>
        <v>1018.78</v>
      </c>
    </row>
    <row r="14" spans="1:45" s="12" customFormat="1" ht="24" customHeight="1" thickBot="1">
      <c r="A14" s="7">
        <v>10</v>
      </c>
      <c r="B14" s="35" t="s">
        <v>38</v>
      </c>
      <c r="C14" s="17">
        <v>78</v>
      </c>
      <c r="D14" s="31">
        <v>59.73</v>
      </c>
      <c r="E14" s="10">
        <v>56.89</v>
      </c>
      <c r="F14" s="10">
        <v>60.87</v>
      </c>
      <c r="G14" s="10"/>
      <c r="H14" s="10"/>
      <c r="I14" s="29">
        <f t="shared" si="18"/>
        <v>59.16</v>
      </c>
      <c r="J14" s="4">
        <f t="shared" si="19"/>
        <v>2.0496178505596143</v>
      </c>
      <c r="K14" s="1">
        <f t="shared" ref="K14" si="22">J14/I14*100</f>
        <v>3.464533215956076</v>
      </c>
      <c r="L14" s="1" t="s">
        <v>9</v>
      </c>
      <c r="M14" s="4">
        <f>C14*I14</f>
        <v>4614.4799999999996</v>
      </c>
    </row>
    <row r="15" spans="1:45" s="12" customFormat="1" ht="37.5" customHeight="1" thickBot="1">
      <c r="A15" s="7">
        <v>11</v>
      </c>
      <c r="B15" s="35" t="s">
        <v>39</v>
      </c>
      <c r="C15" s="17">
        <v>7</v>
      </c>
      <c r="D15" s="31">
        <v>242.49</v>
      </c>
      <c r="E15" s="10">
        <v>230.94</v>
      </c>
      <c r="F15" s="10">
        <v>251.72</v>
      </c>
      <c r="G15" s="10"/>
      <c r="H15" s="10"/>
      <c r="I15" s="29">
        <f t="shared" si="18"/>
        <v>241.72</v>
      </c>
      <c r="J15" s="4">
        <f t="shared" si="19"/>
        <v>10.411562482804307</v>
      </c>
      <c r="K15" s="1">
        <f t="shared" ref="K15:K17" si="23">J15/I15*100</f>
        <v>4.3072821788864415</v>
      </c>
      <c r="L15" s="1" t="s">
        <v>9</v>
      </c>
      <c r="M15" s="4">
        <f t="shared" ref="M15:M17" si="24">C15*I15</f>
        <v>1692.04</v>
      </c>
    </row>
    <row r="16" spans="1:45" s="12" customFormat="1" ht="27.75" customHeight="1" thickBot="1">
      <c r="A16" s="3">
        <v>12</v>
      </c>
      <c r="B16" s="35" t="s">
        <v>25</v>
      </c>
      <c r="C16" s="17">
        <v>4</v>
      </c>
      <c r="D16" s="31">
        <v>2823.09</v>
      </c>
      <c r="E16" s="10">
        <v>2740.86</v>
      </c>
      <c r="F16" s="10">
        <v>2932.72</v>
      </c>
      <c r="G16" s="10"/>
      <c r="H16" s="10"/>
      <c r="I16" s="29">
        <f t="shared" si="18"/>
        <v>2832.22</v>
      </c>
      <c r="J16" s="4">
        <f t="shared" si="19"/>
        <v>96.255536117846489</v>
      </c>
      <c r="K16" s="1">
        <f t="shared" si="23"/>
        <v>3.3985896617440203</v>
      </c>
      <c r="L16" s="1" t="s">
        <v>9</v>
      </c>
      <c r="M16" s="4">
        <f t="shared" si="24"/>
        <v>11328.88</v>
      </c>
    </row>
    <row r="17" spans="1:13" s="12" customFormat="1" ht="33" customHeight="1" thickBot="1">
      <c r="A17" s="7">
        <v>13</v>
      </c>
      <c r="B17" s="35" t="s">
        <v>48</v>
      </c>
      <c r="C17" s="17">
        <v>2</v>
      </c>
      <c r="D17" s="31">
        <v>83.18</v>
      </c>
      <c r="E17" s="10">
        <v>79.98</v>
      </c>
      <c r="F17" s="10">
        <v>86.38</v>
      </c>
      <c r="G17" s="10"/>
      <c r="H17" s="10"/>
      <c r="I17" s="29">
        <f t="shared" si="18"/>
        <v>83.18</v>
      </c>
      <c r="J17" s="4">
        <f t="shared" si="19"/>
        <v>3.1999999999996818</v>
      </c>
      <c r="K17" s="1">
        <f t="shared" si="23"/>
        <v>3.8470786246690083</v>
      </c>
      <c r="L17" s="1" t="s">
        <v>9</v>
      </c>
      <c r="M17" s="4">
        <f t="shared" si="24"/>
        <v>166.36</v>
      </c>
    </row>
    <row r="18" spans="1:13" s="12" customFormat="1" ht="30" customHeight="1" thickBot="1">
      <c r="A18" s="7">
        <v>14</v>
      </c>
      <c r="B18" s="35" t="s">
        <v>26</v>
      </c>
      <c r="C18" s="17">
        <v>7</v>
      </c>
      <c r="D18" s="31">
        <v>134.28</v>
      </c>
      <c r="E18" s="10">
        <v>129.12</v>
      </c>
      <c r="F18" s="10">
        <v>138.16</v>
      </c>
      <c r="G18" s="10"/>
      <c r="H18" s="10"/>
      <c r="I18" s="29">
        <f t="shared" si="18"/>
        <v>133.85</v>
      </c>
      <c r="J18" s="4">
        <f t="shared" si="19"/>
        <v>4.5350780956163224</v>
      </c>
      <c r="K18" s="1">
        <f t="shared" ref="K18:K26" si="25">J18/I18*100</f>
        <v>3.388179376627809</v>
      </c>
      <c r="L18" s="1" t="s">
        <v>9</v>
      </c>
      <c r="M18" s="4">
        <f t="shared" ref="M18:M26" si="26">C18*I18</f>
        <v>936.94999999999993</v>
      </c>
    </row>
    <row r="19" spans="1:13" s="12" customFormat="1" ht="24" customHeight="1" thickBot="1">
      <c r="A19" s="37">
        <v>15</v>
      </c>
      <c r="B19" s="38" t="s">
        <v>27</v>
      </c>
      <c r="C19" s="36">
        <v>4</v>
      </c>
      <c r="D19" s="39">
        <v>350.23</v>
      </c>
      <c r="E19" s="10">
        <v>346.76</v>
      </c>
      <c r="F19" s="10">
        <v>374.5</v>
      </c>
      <c r="G19" s="10"/>
      <c r="H19" s="10"/>
      <c r="I19" s="29">
        <f t="shared" si="18"/>
        <v>357.16</v>
      </c>
      <c r="J19" s="4">
        <f t="shared" si="19"/>
        <v>15.113908605430893</v>
      </c>
      <c r="K19" s="1">
        <f t="shared" si="25"/>
        <v>4.2316912883388094</v>
      </c>
      <c r="L19" s="1" t="s">
        <v>9</v>
      </c>
      <c r="M19" s="4">
        <f t="shared" si="26"/>
        <v>1428.64</v>
      </c>
    </row>
    <row r="20" spans="1:13" s="12" customFormat="1" ht="26.25" customHeight="1" thickBot="1">
      <c r="A20" s="7">
        <v>16</v>
      </c>
      <c r="B20" s="35" t="s">
        <v>28</v>
      </c>
      <c r="C20" s="17">
        <v>42</v>
      </c>
      <c r="D20" s="31">
        <v>58.68</v>
      </c>
      <c r="E20" s="10">
        <v>56.97</v>
      </c>
      <c r="F20" s="10">
        <v>60.39</v>
      </c>
      <c r="G20" s="10"/>
      <c r="H20" s="10"/>
      <c r="I20" s="29">
        <f t="shared" si="18"/>
        <v>58.68</v>
      </c>
      <c r="J20" s="4">
        <f t="shared" si="19"/>
        <v>1.7099999999997868</v>
      </c>
      <c r="K20" s="1">
        <f t="shared" si="25"/>
        <v>2.9141104294474895</v>
      </c>
      <c r="L20" s="1" t="s">
        <v>9</v>
      </c>
      <c r="M20" s="4">
        <f t="shared" si="26"/>
        <v>2464.56</v>
      </c>
    </row>
    <row r="21" spans="1:13" s="12" customFormat="1" ht="27" customHeight="1" thickBot="1">
      <c r="A21" s="3">
        <v>18</v>
      </c>
      <c r="B21" s="35" t="s">
        <v>36</v>
      </c>
      <c r="C21" s="17">
        <v>8</v>
      </c>
      <c r="D21" s="31">
        <v>133.38</v>
      </c>
      <c r="E21" s="10">
        <v>127.03</v>
      </c>
      <c r="F21" s="10">
        <v>138.46</v>
      </c>
      <c r="G21" s="10"/>
      <c r="H21" s="10"/>
      <c r="I21" s="29">
        <f t="shared" si="18"/>
        <v>132.96</v>
      </c>
      <c r="J21" s="4">
        <f t="shared" si="19"/>
        <v>5.7267471860852206</v>
      </c>
      <c r="K21" s="1">
        <f t="shared" si="25"/>
        <v>4.3071203264780538</v>
      </c>
      <c r="L21" s="1" t="s">
        <v>9</v>
      </c>
      <c r="M21" s="4">
        <f t="shared" si="26"/>
        <v>1063.68</v>
      </c>
    </row>
    <row r="22" spans="1:13" s="12" customFormat="1" ht="36.75" customHeight="1" thickBot="1">
      <c r="A22" s="7">
        <v>19</v>
      </c>
      <c r="B22" s="35" t="s">
        <v>29</v>
      </c>
      <c r="C22" s="17">
        <v>5</v>
      </c>
      <c r="D22" s="31">
        <v>996.45</v>
      </c>
      <c r="E22" s="10">
        <v>949</v>
      </c>
      <c r="F22" s="10">
        <v>1005.94</v>
      </c>
      <c r="G22" s="10"/>
      <c r="H22" s="10"/>
      <c r="I22" s="29">
        <f t="shared" ref="I22:I34" si="27">ROUND(AVERAGE(D22,E22,F22,H22,G22),2)</f>
        <v>983.8</v>
      </c>
      <c r="J22" s="4">
        <f t="shared" ref="J22:J34" si="28">STDEV(D22,E22,F22,H22,G22)</f>
        <v>30.506081907272883</v>
      </c>
      <c r="K22" s="1">
        <f t="shared" si="25"/>
        <v>3.100841828346502</v>
      </c>
      <c r="L22" s="1" t="s">
        <v>9</v>
      </c>
      <c r="M22" s="4">
        <f t="shared" si="26"/>
        <v>4919</v>
      </c>
    </row>
    <row r="23" spans="1:13" s="12" customFormat="1" ht="31.5" customHeight="1" thickBot="1">
      <c r="A23" s="7">
        <v>20</v>
      </c>
      <c r="B23" s="35" t="s">
        <v>30</v>
      </c>
      <c r="C23" s="17">
        <v>3</v>
      </c>
      <c r="D23" s="31">
        <v>25.42</v>
      </c>
      <c r="E23" s="10">
        <v>24.44</v>
      </c>
      <c r="F23" s="10">
        <v>26.64</v>
      </c>
      <c r="G23" s="10"/>
      <c r="H23" s="10"/>
      <c r="I23" s="29">
        <f t="shared" si="27"/>
        <v>25.5</v>
      </c>
      <c r="J23" s="4">
        <f t="shared" si="28"/>
        <v>1.1021796586764772</v>
      </c>
      <c r="K23" s="1">
        <f t="shared" si="25"/>
        <v>4.3222731712803029</v>
      </c>
      <c r="L23" s="1" t="s">
        <v>9</v>
      </c>
      <c r="M23" s="4">
        <f t="shared" si="26"/>
        <v>76.5</v>
      </c>
    </row>
    <row r="24" spans="1:13" s="12" customFormat="1" ht="28.5" customHeight="1" thickBot="1">
      <c r="A24" s="3">
        <v>21</v>
      </c>
      <c r="B24" s="35" t="s">
        <v>31</v>
      </c>
      <c r="C24" s="17">
        <v>20</v>
      </c>
      <c r="D24" s="31">
        <v>23.97</v>
      </c>
      <c r="E24" s="10">
        <v>23.5</v>
      </c>
      <c r="F24" s="10">
        <v>25.62</v>
      </c>
      <c r="G24" s="10"/>
      <c r="H24" s="10"/>
      <c r="I24" s="29">
        <f t="shared" si="27"/>
        <v>24.36</v>
      </c>
      <c r="J24" s="4">
        <f t="shared" si="28"/>
        <v>1.1133882221998062</v>
      </c>
      <c r="K24" s="1">
        <f t="shared" si="25"/>
        <v>4.5705592044327021</v>
      </c>
      <c r="L24" s="1" t="s">
        <v>9</v>
      </c>
      <c r="M24" s="4">
        <f t="shared" si="26"/>
        <v>487.2</v>
      </c>
    </row>
    <row r="25" spans="1:13" s="12" customFormat="1" ht="24" customHeight="1" thickBot="1">
      <c r="A25" s="7">
        <v>22</v>
      </c>
      <c r="B25" s="35" t="s">
        <v>41</v>
      </c>
      <c r="C25" s="17">
        <v>11</v>
      </c>
      <c r="D25" s="31">
        <v>197.88</v>
      </c>
      <c r="E25" s="10">
        <v>194</v>
      </c>
      <c r="F25" s="10">
        <v>207.58</v>
      </c>
      <c r="G25" s="10"/>
      <c r="H25" s="10"/>
      <c r="I25" s="29">
        <f t="shared" si="27"/>
        <v>199.82</v>
      </c>
      <c r="J25" s="4">
        <f t="shared" si="28"/>
        <v>6.9947694743991775</v>
      </c>
      <c r="K25" s="1">
        <f t="shared" si="25"/>
        <v>3.5005352188965957</v>
      </c>
      <c r="L25" s="1" t="s">
        <v>9</v>
      </c>
      <c r="M25" s="4">
        <f t="shared" si="26"/>
        <v>2198.02</v>
      </c>
    </row>
    <row r="26" spans="1:13" s="12" customFormat="1" ht="30" customHeight="1" thickBot="1">
      <c r="A26" s="7">
        <v>23</v>
      </c>
      <c r="B26" s="35" t="s">
        <v>40</v>
      </c>
      <c r="C26" s="17">
        <v>73</v>
      </c>
      <c r="D26" s="31">
        <v>41.41</v>
      </c>
      <c r="E26" s="10">
        <v>41</v>
      </c>
      <c r="F26" s="10">
        <v>44.28</v>
      </c>
      <c r="G26" s="10"/>
      <c r="H26" s="10"/>
      <c r="I26" s="29">
        <f t="shared" si="27"/>
        <v>42.23</v>
      </c>
      <c r="J26" s="4">
        <f t="shared" si="28"/>
        <v>1.7871485668516083</v>
      </c>
      <c r="K26" s="1">
        <f t="shared" si="25"/>
        <v>4.2319407218839888</v>
      </c>
      <c r="L26" s="1" t="s">
        <v>9</v>
      </c>
      <c r="M26" s="4">
        <f t="shared" si="26"/>
        <v>3082.79</v>
      </c>
    </row>
    <row r="27" spans="1:13" s="12" customFormat="1" ht="37.5" customHeight="1" thickBot="1">
      <c r="A27" s="3">
        <v>24</v>
      </c>
      <c r="B27" s="35" t="s">
        <v>32</v>
      </c>
      <c r="C27" s="17">
        <v>39</v>
      </c>
      <c r="D27" s="31">
        <v>45.73</v>
      </c>
      <c r="E27" s="10">
        <v>44.4</v>
      </c>
      <c r="F27" s="10">
        <v>47.06</v>
      </c>
      <c r="G27" s="10"/>
      <c r="H27" s="10"/>
      <c r="I27" s="29">
        <f t="shared" si="27"/>
        <v>45.73</v>
      </c>
      <c r="J27" s="4">
        <f t="shared" si="28"/>
        <v>1.3300000000000114</v>
      </c>
      <c r="K27" s="1">
        <f t="shared" ref="K27:K34" si="29">J27/I27*100</f>
        <v>2.9083752460092094</v>
      </c>
      <c r="L27" s="1" t="s">
        <v>9</v>
      </c>
      <c r="M27" s="4">
        <f t="shared" ref="M27:M32" si="30">C27*I27</f>
        <v>1783.4699999999998</v>
      </c>
    </row>
    <row r="28" spans="1:13" s="12" customFormat="1" ht="27.75" customHeight="1" thickBot="1">
      <c r="A28" s="7">
        <v>25</v>
      </c>
      <c r="B28" s="35" t="s">
        <v>33</v>
      </c>
      <c r="C28" s="17">
        <v>86</v>
      </c>
      <c r="D28" s="31">
        <v>26.45</v>
      </c>
      <c r="E28" s="10">
        <v>27.24</v>
      </c>
      <c r="F28" s="10">
        <v>28.57</v>
      </c>
      <c r="G28" s="10"/>
      <c r="H28" s="10"/>
      <c r="I28" s="29">
        <f t="shared" si="27"/>
        <v>27.42</v>
      </c>
      <c r="J28" s="4">
        <f t="shared" si="28"/>
        <v>1.0714009520250405</v>
      </c>
      <c r="K28" s="1">
        <f t="shared" ref="K28" si="31">J28/I28*100</f>
        <v>3.9073703574946772</v>
      </c>
      <c r="L28" s="1" t="s">
        <v>9</v>
      </c>
      <c r="M28" s="4">
        <f t="shared" ref="M28" si="32">C28*I28</f>
        <v>2358.1200000000003</v>
      </c>
    </row>
    <row r="29" spans="1:13" s="12" customFormat="1" ht="24" customHeight="1" thickBot="1">
      <c r="A29" s="7">
        <v>26</v>
      </c>
      <c r="B29" s="35" t="s">
        <v>34</v>
      </c>
      <c r="C29" s="17">
        <v>72</v>
      </c>
      <c r="D29" s="31">
        <v>32.880000000000003</v>
      </c>
      <c r="E29" s="10">
        <v>32.549999999999997</v>
      </c>
      <c r="F29" s="10">
        <v>34.5</v>
      </c>
      <c r="G29" s="10"/>
      <c r="H29" s="10"/>
      <c r="I29" s="29">
        <f t="shared" ref="I29:I31" si="33">ROUND(AVERAGE(D29,E29,F29,H29,G29),2)</f>
        <v>33.31</v>
      </c>
      <c r="J29" s="4">
        <f t="shared" ref="J29:J31" si="34">STDEV(D29,E29,F29,H29,G29)</f>
        <v>1.043695357850958</v>
      </c>
      <c r="K29" s="1">
        <f t="shared" si="29"/>
        <v>3.1332793691112517</v>
      </c>
      <c r="L29" s="1" t="s">
        <v>9</v>
      </c>
      <c r="M29" s="4">
        <f t="shared" si="30"/>
        <v>2398.3200000000002</v>
      </c>
    </row>
    <row r="30" spans="1:13" s="12" customFormat="1" ht="37.5" customHeight="1" thickBot="1">
      <c r="A30" s="3">
        <v>33</v>
      </c>
      <c r="B30" s="35" t="s">
        <v>35</v>
      </c>
      <c r="C30" s="17">
        <v>110</v>
      </c>
      <c r="D30" s="31">
        <v>70.91</v>
      </c>
      <c r="E30" s="10">
        <v>67.53</v>
      </c>
      <c r="F30" s="10">
        <v>72.260000000000005</v>
      </c>
      <c r="G30" s="10"/>
      <c r="H30" s="10"/>
      <c r="I30" s="29">
        <f t="shared" ref="I30" si="35">ROUND(AVERAGE(D30,E30,F30,H30,G30),2)</f>
        <v>70.23</v>
      </c>
      <c r="J30" s="4">
        <f t="shared" ref="J30" si="36">STDEV(D30,E30,F30,H30,G30)</f>
        <v>2.4365207434646852</v>
      </c>
      <c r="K30" s="1">
        <f t="shared" si="29"/>
        <v>3.4693446439764846</v>
      </c>
      <c r="L30" s="1"/>
      <c r="M30" s="4">
        <f t="shared" si="30"/>
        <v>7725.3</v>
      </c>
    </row>
    <row r="31" spans="1:13" s="12" customFormat="1" ht="33" customHeight="1" thickBot="1">
      <c r="A31" s="3">
        <v>33</v>
      </c>
      <c r="B31" s="35" t="s">
        <v>49</v>
      </c>
      <c r="C31" s="17">
        <v>7</v>
      </c>
      <c r="D31" s="31">
        <v>219.3</v>
      </c>
      <c r="E31" s="10">
        <v>215</v>
      </c>
      <c r="F31" s="10">
        <v>234.35</v>
      </c>
      <c r="G31" s="10"/>
      <c r="H31" s="10"/>
      <c r="I31" s="29">
        <f t="shared" si="33"/>
        <v>222.88</v>
      </c>
      <c r="J31" s="4">
        <f t="shared" si="34"/>
        <v>10.160503596443414</v>
      </c>
      <c r="K31" s="1">
        <f t="shared" ref="K31" si="37">J31/I31*100</f>
        <v>4.5587327694021056</v>
      </c>
      <c r="L31" s="1"/>
      <c r="M31" s="4">
        <f t="shared" ref="M31" si="38">C31*I31</f>
        <v>1560.1599999999999</v>
      </c>
    </row>
    <row r="32" spans="1:13" s="12" customFormat="1" ht="34.5" customHeight="1" thickBot="1">
      <c r="A32" s="7">
        <v>34</v>
      </c>
      <c r="B32" s="35" t="s">
        <v>50</v>
      </c>
      <c r="C32" s="17">
        <v>7</v>
      </c>
      <c r="D32" s="31">
        <v>88.7</v>
      </c>
      <c r="E32" s="10">
        <v>86.12</v>
      </c>
      <c r="F32" s="10">
        <v>91.29</v>
      </c>
      <c r="G32" s="10"/>
      <c r="H32" s="10"/>
      <c r="I32" s="29">
        <f t="shared" si="27"/>
        <v>88.7</v>
      </c>
      <c r="J32" s="4">
        <f t="shared" si="28"/>
        <v>2.5850016118623929</v>
      </c>
      <c r="K32" s="1">
        <f t="shared" si="29"/>
        <v>2.9143197427986389</v>
      </c>
      <c r="L32" s="1" t="s">
        <v>9</v>
      </c>
      <c r="M32" s="4">
        <f t="shared" si="30"/>
        <v>620.9</v>
      </c>
    </row>
    <row r="33" spans="1:13" s="12" customFormat="1" ht="37.5" customHeight="1" thickBot="1">
      <c r="A33" s="7">
        <v>35</v>
      </c>
      <c r="B33" s="35" t="s">
        <v>51</v>
      </c>
      <c r="C33" s="17">
        <v>7</v>
      </c>
      <c r="D33" s="31">
        <v>112.95</v>
      </c>
      <c r="E33" s="10">
        <v>109.66</v>
      </c>
      <c r="F33" s="10">
        <v>119.53</v>
      </c>
      <c r="G33" s="10"/>
      <c r="H33" s="10"/>
      <c r="I33" s="29">
        <f t="shared" si="27"/>
        <v>114.05</v>
      </c>
      <c r="J33" s="4">
        <f t="shared" si="28"/>
        <v>5.0255580121349226</v>
      </c>
      <c r="K33" s="1">
        <f t="shared" si="29"/>
        <v>4.4064515669749431</v>
      </c>
      <c r="L33" s="1" t="s">
        <v>9</v>
      </c>
      <c r="M33" s="4">
        <f>C33*I33</f>
        <v>798.35</v>
      </c>
    </row>
    <row r="34" spans="1:13" s="12" customFormat="1" ht="27" customHeight="1" thickBot="1">
      <c r="A34" s="7">
        <v>37</v>
      </c>
      <c r="B34" s="35" t="s">
        <v>37</v>
      </c>
      <c r="C34" s="17">
        <v>15</v>
      </c>
      <c r="D34" s="31">
        <v>120.87</v>
      </c>
      <c r="E34" s="10">
        <v>116.22</v>
      </c>
      <c r="F34" s="10">
        <v>123.19</v>
      </c>
      <c r="G34" s="10"/>
      <c r="H34" s="10"/>
      <c r="I34" s="29">
        <f t="shared" si="27"/>
        <v>120.09</v>
      </c>
      <c r="J34" s="4">
        <f t="shared" si="28"/>
        <v>3.5493144878049261</v>
      </c>
      <c r="K34" s="1">
        <f t="shared" si="29"/>
        <v>2.9555454141101887</v>
      </c>
      <c r="L34" s="1" t="s">
        <v>9</v>
      </c>
      <c r="M34" s="4">
        <f>C34*I34</f>
        <v>1801.3500000000001</v>
      </c>
    </row>
    <row r="35" spans="1:13" s="12" customFormat="1" ht="35.25" customHeight="1">
      <c r="A35"/>
      <c r="B35" s="14" t="s">
        <v>7</v>
      </c>
      <c r="C35" s="33"/>
      <c r="D35" s="15"/>
      <c r="E35" s="15"/>
      <c r="F35" s="15"/>
      <c r="G35" s="15"/>
      <c r="H35" s="15"/>
      <c r="I35" s="15"/>
      <c r="J35" s="15"/>
      <c r="K35" s="15"/>
      <c r="L35" s="16"/>
      <c r="M35" s="13">
        <f>SUM(M5:M34)</f>
        <v>91738.25</v>
      </c>
    </row>
    <row r="36" spans="1:13" s="12" customFormat="1" ht="25.5" customHeight="1">
      <c r="B36" s="44" t="s">
        <v>13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12" customFormat="1" ht="31.5" customHeight="1">
      <c r="A37"/>
      <c r="B37" s="43" t="s">
        <v>14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12" customFormat="1" ht="30.75" customHeight="1">
      <c r="A38"/>
      <c r="B38" s="43" t="s">
        <v>15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s="12" customFormat="1" ht="37.5" customHeight="1">
      <c r="A39"/>
      <c r="B39" s="43" t="s">
        <v>16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12" customFormat="1" ht="35.25" customHeight="1">
      <c r="A40"/>
      <c r="B40" s="43" t="s">
        <v>17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s="12" customFormat="1" ht="32.25" customHeight="1">
      <c r="A41"/>
      <c r="B41"/>
      <c r="C41"/>
      <c r="D41"/>
      <c r="E41"/>
      <c r="F41"/>
      <c r="G41" s="6"/>
      <c r="H41" s="5"/>
      <c r="I41"/>
      <c r="J41"/>
      <c r="K41"/>
      <c r="L41"/>
      <c r="M41"/>
    </row>
    <row r="42" spans="1:13" s="12" customFormat="1" ht="31.5" customHeight="1">
      <c r="A42"/>
      <c r="B42"/>
      <c r="C42"/>
      <c r="D42"/>
      <c r="E42"/>
      <c r="F42"/>
      <c r="G42" s="6"/>
      <c r="H42" s="5"/>
      <c r="I42"/>
      <c r="J42"/>
      <c r="K42"/>
      <c r="L42"/>
      <c r="M42"/>
    </row>
    <row r="43" spans="1:13" s="12" customFormat="1" ht="30" customHeight="1">
      <c r="A43"/>
      <c r="B43"/>
      <c r="C43"/>
      <c r="D43"/>
      <c r="E43"/>
      <c r="F43"/>
      <c r="G43" s="6"/>
      <c r="H43" s="5"/>
      <c r="I43"/>
      <c r="J43"/>
      <c r="K43"/>
      <c r="L43"/>
      <c r="M43"/>
    </row>
    <row r="44" spans="1:13" s="12" customFormat="1" ht="29.25" customHeight="1">
      <c r="A44"/>
      <c r="B44"/>
      <c r="C44"/>
      <c r="D44"/>
      <c r="E44"/>
      <c r="F44"/>
      <c r="G44" s="6"/>
      <c r="H44" s="5"/>
      <c r="I44"/>
      <c r="J44"/>
      <c r="K44"/>
      <c r="L44"/>
      <c r="M44"/>
    </row>
    <row r="45" spans="1:13" s="12" customFormat="1" ht="37.5" customHeight="1">
      <c r="A45"/>
      <c r="B45"/>
      <c r="C45"/>
      <c r="D45"/>
      <c r="E45"/>
      <c r="F45"/>
      <c r="G45" s="6"/>
      <c r="H45" s="5"/>
      <c r="I45"/>
      <c r="J45"/>
      <c r="K45"/>
      <c r="L45"/>
      <c r="M45"/>
    </row>
    <row r="46" spans="1:13" s="12" customFormat="1" ht="37.5" customHeight="1">
      <c r="A46"/>
      <c r="B46"/>
      <c r="C46"/>
      <c r="D46"/>
      <c r="E46"/>
      <c r="F46"/>
      <c r="G46" s="6"/>
      <c r="H46" s="5"/>
      <c r="I46"/>
      <c r="J46"/>
      <c r="K46"/>
      <c r="L46"/>
      <c r="M46"/>
    </row>
    <row r="47" spans="1:13" s="12" customFormat="1" ht="30" customHeight="1">
      <c r="A47"/>
      <c r="B47" s="27"/>
      <c r="C47"/>
      <c r="D47"/>
      <c r="E47"/>
      <c r="F47"/>
      <c r="G47" s="6"/>
      <c r="H47" s="5"/>
      <c r="I47"/>
      <c r="J47"/>
      <c r="K47"/>
      <c r="L47"/>
      <c r="M47"/>
    </row>
    <row r="48" spans="1:13" s="12" customFormat="1" ht="42" customHeight="1">
      <c r="A48"/>
      <c r="B48" s="27"/>
      <c r="C48"/>
      <c r="D48"/>
      <c r="E48"/>
      <c r="F48"/>
      <c r="G48" s="6"/>
      <c r="H48" s="5"/>
      <c r="I48"/>
      <c r="J48"/>
      <c r="K48"/>
      <c r="L48"/>
      <c r="M48"/>
    </row>
    <row r="49" spans="1:45" s="12" customFormat="1" ht="31.5" customHeight="1">
      <c r="A49"/>
      <c r="B49" s="27"/>
      <c r="C49"/>
      <c r="D49"/>
      <c r="E49"/>
      <c r="F49"/>
      <c r="G49" s="6"/>
      <c r="H49" s="5"/>
      <c r="I49"/>
      <c r="J49" s="25"/>
      <c r="K49"/>
      <c r="L49"/>
      <c r="M49"/>
    </row>
    <row r="50" spans="1:45" s="12" customFormat="1" ht="36" customHeight="1">
      <c r="A50"/>
      <c r="B50" s="27"/>
      <c r="C50"/>
      <c r="D50"/>
      <c r="E50"/>
      <c r="F50"/>
      <c r="G50" s="6"/>
      <c r="H50" s="5"/>
      <c r="I50"/>
      <c r="J50"/>
      <c r="K50"/>
      <c r="L50"/>
      <c r="M50"/>
    </row>
    <row r="51" spans="1:45" s="12" customFormat="1" ht="37.5" customHeight="1">
      <c r="A51"/>
      <c r="B51" s="27"/>
      <c r="C51"/>
      <c r="D51"/>
      <c r="E51"/>
      <c r="F51"/>
      <c r="G51" s="6"/>
      <c r="H51" s="5"/>
      <c r="I51"/>
      <c r="J51"/>
      <c r="K51"/>
      <c r="L51"/>
      <c r="M51"/>
    </row>
    <row r="52" spans="1:45" s="12" customFormat="1" ht="31.5" customHeight="1">
      <c r="A52"/>
      <c r="B52" s="27"/>
      <c r="C52"/>
      <c r="D52"/>
      <c r="E52"/>
      <c r="F52"/>
      <c r="G52" s="6"/>
      <c r="H52" s="5"/>
      <c r="I52"/>
      <c r="J52"/>
      <c r="K52"/>
      <c r="L52"/>
      <c r="M52"/>
    </row>
    <row r="53" spans="1:45" s="12" customFormat="1" ht="29.25" customHeight="1">
      <c r="A53"/>
      <c r="B53" s="27"/>
      <c r="C53"/>
      <c r="D53"/>
      <c r="E53"/>
      <c r="F53"/>
      <c r="G53" s="6"/>
      <c r="H53" s="5"/>
      <c r="I53"/>
      <c r="J53"/>
      <c r="K53"/>
      <c r="L53"/>
      <c r="M53"/>
    </row>
    <row r="54" spans="1:45" s="12" customFormat="1" ht="32.25" customHeight="1">
      <c r="A54"/>
      <c r="B54" s="28"/>
      <c r="C54"/>
      <c r="D54"/>
      <c r="E54"/>
      <c r="F54"/>
      <c r="G54" s="6"/>
      <c r="H54" s="5"/>
      <c r="I54"/>
      <c r="J54"/>
      <c r="K54"/>
      <c r="L54"/>
      <c r="M54"/>
    </row>
    <row r="55" spans="1:45" s="12" customFormat="1" ht="23.25" customHeight="1">
      <c r="A55"/>
      <c r="B55"/>
      <c r="C55"/>
      <c r="D55"/>
      <c r="E55"/>
      <c r="F55"/>
      <c r="G55" s="6"/>
      <c r="H55" s="5"/>
      <c r="I55"/>
      <c r="J55"/>
      <c r="K55"/>
      <c r="L55"/>
      <c r="M55"/>
    </row>
    <row r="56" spans="1:45" s="12" customFormat="1" ht="37.5" customHeight="1">
      <c r="A56"/>
      <c r="B56"/>
      <c r="C56"/>
      <c r="D56"/>
      <c r="E56"/>
      <c r="F56"/>
      <c r="G56" s="6"/>
      <c r="H56" s="5"/>
      <c r="I56"/>
      <c r="J56"/>
      <c r="K56"/>
      <c r="L56"/>
      <c r="M56"/>
    </row>
    <row r="57" spans="1:45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s="12" customFormat="1" ht="12.75" customHeight="1">
      <c r="A58"/>
      <c r="B58"/>
      <c r="C58"/>
      <c r="D58"/>
      <c r="E58"/>
      <c r="F58"/>
      <c r="G58" s="6"/>
      <c r="H58" s="5"/>
      <c r="I58"/>
      <c r="J58"/>
      <c r="K58"/>
      <c r="L58"/>
      <c r="M58"/>
    </row>
    <row r="59" spans="1:45" ht="13.5" customHeight="1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5:41"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5:41"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</sheetData>
  <mergeCells count="8">
    <mergeCell ref="A2:M2"/>
    <mergeCell ref="A1:M1"/>
    <mergeCell ref="A3:M3"/>
    <mergeCell ref="B39:M39"/>
    <mergeCell ref="B40:M40"/>
    <mergeCell ref="B37:M37"/>
    <mergeCell ref="B38:M38"/>
    <mergeCell ref="B36:M36"/>
  </mergeCells>
  <pageMargins left="0.2" right="0.2" top="0.2" bottom="0.2" header="0.2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1" r:id="rId6"/>
    <oleObject progId="Equation.3" shapeId="1032" r:id="rId7"/>
    <oleObject progId="Equation.3" shapeId="1033" r:id="rId8"/>
    <oleObject progId="Equation.3" shapeId="1034" r:id="rId9"/>
    <oleObject progId="Equation.3" shapeId="1035" r:id="rId10"/>
    <oleObject progId="Equation.3" shapeId="1036" r:id="rId11"/>
    <oleObject progId="Equation.3" shapeId="1037" r:id="rId12"/>
    <oleObject progId="Equation.3" shapeId="1038" r:id="rId13"/>
    <oleObject progId="Equation.3" shapeId="1039" r:id="rId14"/>
    <oleObject progId="Equation.3" shapeId="1040" r:id="rId15"/>
    <oleObject progId="Equation.3" shapeId="1041" r:id="rId16"/>
    <oleObject progId="Equation.3" shapeId="1042" r:id="rId17"/>
    <oleObject progId="Equation.3" shapeId="1043" r:id="rId18"/>
    <oleObject progId="Equation.3" shapeId="1044" r:id="rId19"/>
    <oleObject progId="Equation.3" shapeId="1045" r:id="rId20"/>
    <oleObject progId="Equation.3" shapeId="1046" r:id="rId21"/>
    <oleObject progId="Equation.3" shapeId="1047" r:id="rId22"/>
    <oleObject progId="Equation.3" shapeId="1048" r:id="rId23"/>
    <oleObject progId="Equation.3" shapeId="1049" r:id="rId24"/>
    <oleObject progId="Equation.3" shapeId="1050" r:id="rId25"/>
    <oleObject progId="Equation.3" shapeId="1051" r:id="rId26"/>
    <oleObject progId="Equation.3" shapeId="1052" r:id="rId27"/>
    <oleObject progId="Equation.3" shapeId="1053" r:id="rId28"/>
    <oleObject progId="Equation.3" shapeId="1054" r:id="rId29"/>
    <oleObject progId="Equation.3" shapeId="1055" r:id="rId30"/>
    <oleObject progId="Equation.3" shapeId="1056" r:id="rId31"/>
    <oleObject progId="Equation.3" shapeId="1057" r:id="rId32"/>
    <oleObject progId="Equation.3" shapeId="1058" r:id="rId33"/>
    <oleObject progId="Equation.3" shapeId="1059" r:id="rId34"/>
    <oleObject progId="Equation.3" shapeId="1060" r:id="rId35"/>
    <oleObject progId="Equation.3" shapeId="1061" r:id="rId36"/>
    <oleObject progId="Equation.3" shapeId="1062" r:id="rId37"/>
    <oleObject progId="Equation.3" shapeId="1063" r:id="rId38"/>
    <oleObject progId="Equation.3" shapeId="1064" r:id="rId3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Zakupki_2</cp:lastModifiedBy>
  <cp:lastPrinted>2020-06-03T06:57:40Z</cp:lastPrinted>
  <dcterms:created xsi:type="dcterms:W3CDTF">2014-07-02T09:07:27Z</dcterms:created>
  <dcterms:modified xsi:type="dcterms:W3CDTF">2020-06-05T08:27:38Z</dcterms:modified>
</cp:coreProperties>
</file>